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5.2.9\XM_Comercial\09.Compra Energia\01. MERCADO REGULADO\07. INVITACIONES 2019\CE 007-2019\"/>
    </mc:Choice>
  </mc:AlternateContent>
  <xr:revisionPtr revIDLastSave="0" documentId="13_ncr:1_{0DAAB3CE-6D12-44B6-867F-34A37CBB88DE}" xr6:coauthVersionLast="43" xr6:coauthVersionMax="43" xr10:uidLastSave="{00000000-0000-0000-0000-000000000000}"/>
  <bookViews>
    <workbookView xWindow="-120" yWindow="-120" windowWidth="21840" windowHeight="13140" xr2:uid="{F7AF2FDB-9202-4B9E-AFAC-3DBB3D1B6C88}"/>
  </bookViews>
  <sheets>
    <sheet name="Cantidades Requerid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50" i="2" l="1"/>
  <c r="AB50" i="2" s="1"/>
  <c r="Z49" i="2"/>
  <c r="AB49" i="2" s="1"/>
  <c r="Z48" i="2"/>
  <c r="AB48" i="2" s="1"/>
  <c r="Z47" i="2"/>
  <c r="AB47" i="2" s="1"/>
  <c r="Z46" i="2"/>
  <c r="AB46" i="2" s="1"/>
  <c r="Z44" i="2"/>
  <c r="AB44" i="2" s="1"/>
  <c r="Z43" i="2"/>
  <c r="AB43" i="2" s="1"/>
  <c r="Z42" i="2"/>
  <c r="AB42" i="2" s="1"/>
  <c r="Z41" i="2"/>
  <c r="AB41" i="2" s="1"/>
  <c r="Z40" i="2"/>
  <c r="AB40" i="2" s="1"/>
  <c r="Z39" i="2"/>
  <c r="AB39" i="2" s="1"/>
  <c r="Z34" i="2"/>
  <c r="AB34" i="2" s="1"/>
  <c r="Z32" i="2"/>
  <c r="AB32" i="2" s="1"/>
  <c r="S79" i="2"/>
  <c r="K79" i="2"/>
  <c r="Z31" i="2"/>
  <c r="AB31" i="2" s="1"/>
  <c r="Z30" i="2"/>
  <c r="AB30" i="2" s="1"/>
  <c r="Z29" i="2"/>
  <c r="AB29" i="2" s="1"/>
  <c r="W76" i="2"/>
  <c r="Z28" i="2"/>
  <c r="AB28" i="2" s="1"/>
  <c r="H75" i="2"/>
  <c r="Z27" i="2"/>
  <c r="AB27" i="2" s="1"/>
  <c r="Z26" i="2"/>
  <c r="AB26" i="2" s="1"/>
  <c r="Z24" i="2"/>
  <c r="AB24" i="2" s="1"/>
  <c r="K71" i="2"/>
  <c r="Z23" i="2"/>
  <c r="AB23" i="2" s="1"/>
  <c r="S82" i="2"/>
  <c r="K82" i="2"/>
  <c r="D82" i="2"/>
  <c r="C82" i="2"/>
  <c r="S81" i="2"/>
  <c r="K81" i="2"/>
  <c r="C81" i="2"/>
  <c r="S80" i="2"/>
  <c r="Q80" i="2"/>
  <c r="K80" i="2"/>
  <c r="C80" i="2"/>
  <c r="S78" i="2"/>
  <c r="K78" i="2"/>
  <c r="C78" i="2"/>
  <c r="S77" i="2"/>
  <c r="P77" i="2"/>
  <c r="K77" i="2"/>
  <c r="C77" i="2"/>
  <c r="S76" i="2"/>
  <c r="K76" i="2"/>
  <c r="C76" i="2"/>
  <c r="S75" i="2"/>
  <c r="K75" i="2"/>
  <c r="C75" i="2"/>
  <c r="S74" i="2"/>
  <c r="K74" i="2"/>
  <c r="C74" i="2"/>
  <c r="S73" i="2"/>
  <c r="K73" i="2"/>
  <c r="C73" i="2"/>
  <c r="S72" i="2"/>
  <c r="K72" i="2"/>
  <c r="G72" i="2"/>
  <c r="C72" i="2"/>
  <c r="S71" i="2"/>
  <c r="Z7" i="2"/>
  <c r="AB7" i="2" s="1"/>
  <c r="X79" i="2"/>
  <c r="O74" i="2"/>
  <c r="U73" i="2"/>
  <c r="M71" i="2"/>
  <c r="Z66" i="2"/>
  <c r="AB66" i="2" s="1"/>
  <c r="Z65" i="2"/>
  <c r="AB65" i="2" s="1"/>
  <c r="Z64" i="2"/>
  <c r="AB64" i="2" s="1"/>
  <c r="Z63" i="2"/>
  <c r="AB63" i="2" s="1"/>
  <c r="Z62" i="2"/>
  <c r="AB62" i="2" s="1"/>
  <c r="Z61" i="2"/>
  <c r="AB61" i="2" s="1"/>
  <c r="Z60" i="2"/>
  <c r="AB60" i="2" s="1"/>
  <c r="Z59" i="2"/>
  <c r="AB59" i="2" s="1"/>
  <c r="Z58" i="2"/>
  <c r="AB58" i="2" s="1"/>
  <c r="Z57" i="2"/>
  <c r="AB57" i="2" s="1"/>
  <c r="Z56" i="2"/>
  <c r="AB56" i="2" s="1"/>
  <c r="Z55" i="2"/>
  <c r="AB55" i="2" s="1"/>
  <c r="Z45" i="2"/>
  <c r="AB45" i="2" s="1"/>
  <c r="Z33" i="2"/>
  <c r="AB33" i="2" s="1"/>
  <c r="Z25" i="2"/>
  <c r="AB25" i="2" s="1"/>
  <c r="Y82" i="2"/>
  <c r="X82" i="2"/>
  <c r="W82" i="2"/>
  <c r="V82" i="2"/>
  <c r="U82" i="2"/>
  <c r="T82" i="2"/>
  <c r="R82" i="2"/>
  <c r="Q82" i="2"/>
  <c r="P82" i="2"/>
  <c r="O82" i="2"/>
  <c r="N82" i="2"/>
  <c r="M82" i="2"/>
  <c r="L82" i="2"/>
  <c r="J82" i="2"/>
  <c r="I82" i="2"/>
  <c r="H82" i="2"/>
  <c r="G82" i="2"/>
  <c r="F82" i="2"/>
  <c r="E82" i="2"/>
  <c r="B82" i="2"/>
  <c r="Y81" i="2"/>
  <c r="X81" i="2"/>
  <c r="W81" i="2"/>
  <c r="V81" i="2"/>
  <c r="U81" i="2"/>
  <c r="T81" i="2"/>
  <c r="R81" i="2"/>
  <c r="Q81" i="2"/>
  <c r="P81" i="2"/>
  <c r="O81" i="2"/>
  <c r="N81" i="2"/>
  <c r="M81" i="2"/>
  <c r="L81" i="2"/>
  <c r="J81" i="2"/>
  <c r="I81" i="2"/>
  <c r="H81" i="2"/>
  <c r="G81" i="2"/>
  <c r="F81" i="2"/>
  <c r="E81" i="2"/>
  <c r="D81" i="2"/>
  <c r="B81" i="2"/>
  <c r="Y80" i="2"/>
  <c r="X80" i="2"/>
  <c r="W80" i="2"/>
  <c r="V80" i="2"/>
  <c r="U80" i="2"/>
  <c r="T80" i="2"/>
  <c r="R80" i="2"/>
  <c r="P80" i="2"/>
  <c r="O80" i="2"/>
  <c r="N80" i="2"/>
  <c r="M80" i="2"/>
  <c r="L80" i="2"/>
  <c r="J80" i="2"/>
  <c r="I80" i="2"/>
  <c r="H80" i="2"/>
  <c r="G80" i="2"/>
  <c r="F80" i="2"/>
  <c r="E80" i="2"/>
  <c r="D80" i="2"/>
  <c r="B80" i="2"/>
  <c r="Y79" i="2"/>
  <c r="W79" i="2"/>
  <c r="V79" i="2"/>
  <c r="U79" i="2"/>
  <c r="T79" i="2"/>
  <c r="R79" i="2"/>
  <c r="Q79" i="2"/>
  <c r="P79" i="2"/>
  <c r="O79" i="2"/>
  <c r="N79" i="2"/>
  <c r="M79" i="2"/>
  <c r="L79" i="2"/>
  <c r="J79" i="2"/>
  <c r="I79" i="2"/>
  <c r="H79" i="2"/>
  <c r="G79" i="2"/>
  <c r="F79" i="2"/>
  <c r="E79" i="2"/>
  <c r="D79" i="2"/>
  <c r="B79" i="2"/>
  <c r="Y78" i="2"/>
  <c r="X78" i="2"/>
  <c r="W78" i="2"/>
  <c r="V78" i="2"/>
  <c r="U78" i="2"/>
  <c r="T78" i="2"/>
  <c r="R78" i="2"/>
  <c r="Q78" i="2"/>
  <c r="P78" i="2"/>
  <c r="O78" i="2"/>
  <c r="N78" i="2"/>
  <c r="M78" i="2"/>
  <c r="L78" i="2"/>
  <c r="J78" i="2"/>
  <c r="I78" i="2"/>
  <c r="H78" i="2"/>
  <c r="G78" i="2"/>
  <c r="F78" i="2"/>
  <c r="E78" i="2"/>
  <c r="D78" i="2"/>
  <c r="B78" i="2"/>
  <c r="Y77" i="2"/>
  <c r="X77" i="2"/>
  <c r="W77" i="2"/>
  <c r="V77" i="2"/>
  <c r="U77" i="2"/>
  <c r="T77" i="2"/>
  <c r="R77" i="2"/>
  <c r="Q77" i="2"/>
  <c r="O77" i="2"/>
  <c r="N77" i="2"/>
  <c r="M77" i="2"/>
  <c r="L77" i="2"/>
  <c r="J77" i="2"/>
  <c r="I77" i="2"/>
  <c r="H77" i="2"/>
  <c r="G77" i="2"/>
  <c r="F77" i="2"/>
  <c r="E77" i="2"/>
  <c r="D77" i="2"/>
  <c r="B77" i="2"/>
  <c r="Y76" i="2"/>
  <c r="X76" i="2"/>
  <c r="V76" i="2"/>
  <c r="U76" i="2"/>
  <c r="T76" i="2"/>
  <c r="R76" i="2"/>
  <c r="Q76" i="2"/>
  <c r="P76" i="2"/>
  <c r="O76" i="2"/>
  <c r="N76" i="2"/>
  <c r="M76" i="2"/>
  <c r="L76" i="2"/>
  <c r="J76" i="2"/>
  <c r="I76" i="2"/>
  <c r="H76" i="2"/>
  <c r="G76" i="2"/>
  <c r="F76" i="2"/>
  <c r="E76" i="2"/>
  <c r="D76" i="2"/>
  <c r="B76" i="2"/>
  <c r="Y75" i="2"/>
  <c r="X75" i="2"/>
  <c r="W75" i="2"/>
  <c r="V75" i="2"/>
  <c r="U75" i="2"/>
  <c r="T75" i="2"/>
  <c r="R75" i="2"/>
  <c r="Q75" i="2"/>
  <c r="P75" i="2"/>
  <c r="O75" i="2"/>
  <c r="N75" i="2"/>
  <c r="M75" i="2"/>
  <c r="L75" i="2"/>
  <c r="J75" i="2"/>
  <c r="I75" i="2"/>
  <c r="G75" i="2"/>
  <c r="F75" i="2"/>
  <c r="E75" i="2"/>
  <c r="D75" i="2"/>
  <c r="B75" i="2"/>
  <c r="Y74" i="2"/>
  <c r="X74" i="2"/>
  <c r="W74" i="2"/>
  <c r="V74" i="2"/>
  <c r="U74" i="2"/>
  <c r="T74" i="2"/>
  <c r="R74" i="2"/>
  <c r="Q74" i="2"/>
  <c r="P74" i="2"/>
  <c r="N74" i="2"/>
  <c r="M74" i="2"/>
  <c r="L74" i="2"/>
  <c r="J74" i="2"/>
  <c r="I74" i="2"/>
  <c r="H74" i="2"/>
  <c r="G74" i="2"/>
  <c r="F74" i="2"/>
  <c r="E74" i="2"/>
  <c r="D74" i="2"/>
  <c r="B74" i="2"/>
  <c r="Y73" i="2"/>
  <c r="X73" i="2"/>
  <c r="W73" i="2"/>
  <c r="V73" i="2"/>
  <c r="T73" i="2"/>
  <c r="R73" i="2"/>
  <c r="Q73" i="2"/>
  <c r="P73" i="2"/>
  <c r="O73" i="2"/>
  <c r="N73" i="2"/>
  <c r="M73" i="2"/>
  <c r="L73" i="2"/>
  <c r="J73" i="2"/>
  <c r="I73" i="2"/>
  <c r="H73" i="2"/>
  <c r="G73" i="2"/>
  <c r="F73" i="2"/>
  <c r="E73" i="2"/>
  <c r="D73" i="2"/>
  <c r="B73" i="2"/>
  <c r="Y72" i="2"/>
  <c r="X72" i="2"/>
  <c r="W72" i="2"/>
  <c r="V72" i="2"/>
  <c r="U72" i="2"/>
  <c r="T72" i="2"/>
  <c r="R72" i="2"/>
  <c r="Q72" i="2"/>
  <c r="P72" i="2"/>
  <c r="O72" i="2"/>
  <c r="N72" i="2"/>
  <c r="M72" i="2"/>
  <c r="L72" i="2"/>
  <c r="J72" i="2"/>
  <c r="I72" i="2"/>
  <c r="H72" i="2"/>
  <c r="F72" i="2"/>
  <c r="E72" i="2"/>
  <c r="D72" i="2"/>
  <c r="B72" i="2"/>
  <c r="Y71" i="2"/>
  <c r="X71" i="2"/>
  <c r="W71" i="2"/>
  <c r="V71" i="2"/>
  <c r="U71" i="2"/>
  <c r="T71" i="2"/>
  <c r="R71" i="2"/>
  <c r="Q71" i="2"/>
  <c r="P71" i="2"/>
  <c r="O71" i="2"/>
  <c r="N71" i="2"/>
  <c r="L71" i="2"/>
  <c r="J71" i="2"/>
  <c r="I71" i="2"/>
  <c r="H71" i="2"/>
  <c r="G71" i="2"/>
  <c r="F71" i="2"/>
  <c r="E71" i="2"/>
  <c r="D71" i="2"/>
  <c r="C79" i="2" l="1"/>
  <c r="Z79" i="2" s="1"/>
  <c r="C71" i="2"/>
  <c r="AB71" i="2"/>
  <c r="Z74" i="2"/>
  <c r="Z10" i="2"/>
  <c r="AB10" i="2" s="1"/>
  <c r="AB74" i="2" s="1"/>
  <c r="Z78" i="2"/>
  <c r="Z14" i="2"/>
  <c r="AB14" i="2" s="1"/>
  <c r="AB78" i="2" s="1"/>
  <c r="Z82" i="2"/>
  <c r="Z18" i="2"/>
  <c r="AB18" i="2" s="1"/>
  <c r="AB82" i="2" s="1"/>
  <c r="B71" i="2"/>
  <c r="Z75" i="2"/>
  <c r="Z11" i="2"/>
  <c r="AB11" i="2" s="1"/>
  <c r="AB75" i="2" s="1"/>
  <c r="Z15" i="2"/>
  <c r="AB15" i="2" s="1"/>
  <c r="AB79" i="2" s="1"/>
  <c r="Z72" i="2"/>
  <c r="Z8" i="2"/>
  <c r="AB8" i="2" s="1"/>
  <c r="AB72" i="2" s="1"/>
  <c r="Z76" i="2"/>
  <c r="Z12" i="2"/>
  <c r="AB12" i="2" s="1"/>
  <c r="AB76" i="2" s="1"/>
  <c r="Z80" i="2"/>
  <c r="Z16" i="2"/>
  <c r="AB16" i="2" s="1"/>
  <c r="AB80" i="2" s="1"/>
  <c r="Z73" i="2"/>
  <c r="Z9" i="2"/>
  <c r="AB9" i="2" s="1"/>
  <c r="AB73" i="2" s="1"/>
  <c r="Z77" i="2"/>
  <c r="Z13" i="2"/>
  <c r="AB13" i="2" s="1"/>
  <c r="AB77" i="2" s="1"/>
  <c r="Z81" i="2"/>
  <c r="Z17" i="2"/>
  <c r="AB17" i="2" s="1"/>
  <c r="AB81" i="2" s="1"/>
  <c r="AC72" i="2" l="1"/>
  <c r="AC79" i="2"/>
  <c r="Z71" i="2"/>
  <c r="AC71" i="2" s="1"/>
  <c r="AC80" i="2"/>
  <c r="AC81" i="2"/>
  <c r="AC77" i="2"/>
  <c r="AC75" i="2"/>
  <c r="AC82" i="2"/>
  <c r="AC73" i="2"/>
  <c r="AC78" i="2"/>
  <c r="AC76" i="2"/>
  <c r="AC74" i="2"/>
</calcChain>
</file>

<file path=xl/sharedStrings.xml><?xml version="1.0" encoding="utf-8"?>
<sst xmlns="http://schemas.openxmlformats.org/spreadsheetml/2006/main" count="142" uniqueCount="34">
  <si>
    <t>EMPRESA DE ENERGÍA DE PEREIRA S.A. E.S.P.</t>
  </si>
  <si>
    <t>DEMANDA DIARIA ESTIMADA DÍA HABIL [MWh]</t>
  </si>
  <si>
    <t>MES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</si>
  <si>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</si>
  <si>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</si>
  <si>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</si>
  <si>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</si>
  <si>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</si>
  <si>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</si>
  <si>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</si>
  <si>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</si>
  <si>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</si>
  <si>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</si>
  <si>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</si>
  <si>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</si>
  <si>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</si>
  <si>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</si>
  <si>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</si>
  <si>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</si>
  <si>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</si>
  <si>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</si>
  <si>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</si>
  <si>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</si>
  <si>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</si>
  <si>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</si>
  <si>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</si>
  <si>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</si>
  <si>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TOTAL</t>
  </si>
  <si>
    <t>Días</t>
  </si>
  <si>
    <t>DEMANDA DIARIA ESTIMADA DÍA SABADO [MWh]</t>
  </si>
  <si>
    <t>DEMANDA DIARIA ESTIMADA DÍA DOMINGO Y FESTIVO DIFERENTE A LUNES [MWh]</t>
  </si>
  <si>
    <t>DEMANDA DIARIA ESTIMADA DÍA LUNES FESTIVO [MWh]</t>
  </si>
  <si>
    <t>DEMANDA DIARIA ESTIMADA TOTAL [MWh]</t>
  </si>
  <si>
    <t>ANEXO 1. CANTIDADES DE ENERGÍA ESTIMADAS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</si>
</sst>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* #,##0.00_ ;_ * \-#,##0.00_ ;_ * &quot;-&quot;?_ ;_ @_ "/>
    <numFmt numFmtId="165" formatCode="_ * #,##0_ ;_ * \-#,##0_ ;_ * &quot;-&quot;??_ ;_ @_ "/>
    <numFmt numFmtId="166" formatCode="_ * #,##0_ ;_ * \-#,##0_ ;_ * &quot;-&quot;?_ ;_ @_ "/>
    <numFmt numFmtId="167" formatCode="_ * #,##0.0000_ ;_ * \-#,##0.0000_ ;_ * &quot;-&quot;?_ ;_ @_ "/>
    <numFmt numFmtId="168" formatCode="_-* #,##0_-;\-* #,##0_-;_-* &quot;-&quot;??_-;_-@_-"/>
    <numFmt numFmtId="169" formatCode="_-* #,##0.0_-;\-* #,##0.0_-;_-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6E23"/>
        <bgColor indexed="64"/>
      </patternFill>
    </fill>
    <fill>
      <patternFill patternType="solid">
        <fgColor rgb="FF73A03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/>
    <xf numFmtId="0" fontId="3" fillId="0" borderId="0" xfId="0" applyFont="1"/>
    <xf numFmtId="164" fontId="0" fillId="0" borderId="0" xfId="0" applyNumberFormat="1"/>
    <xf numFmtId="0" fontId="4" fillId="0" borderId="2" xfId="0" applyFont="1" applyBorder="1"/>
    <xf numFmtId="0" fontId="5" fillId="2" borderId="3" xfId="0" applyFont="1" applyFill="1" applyBorder="1"/>
    <xf numFmtId="0" fontId="6" fillId="0" borderId="0" xfId="0" applyFont="1"/>
    <xf numFmtId="0" fontId="7" fillId="0" borderId="0" xfId="0" applyFont="1"/>
    <xf numFmtId="165" fontId="0" fillId="0" borderId="0" xfId="0" applyNumberFormat="1"/>
    <xf numFmtId="0" fontId="8" fillId="3" borderId="4" xfId="0" applyFont="1" applyFill="1" applyBorder="1"/>
    <xf numFmtId="0" fontId="9" fillId="3" borderId="5" xfId="0" applyFont="1" applyFill="1" applyBorder="1" applyAlignment="1">
      <alignment horizontal="center"/>
    </xf>
    <xf numFmtId="0" fontId="8" fillId="3" borderId="6" xfId="0" applyFont="1" applyFill="1" applyBorder="1"/>
    <xf numFmtId="17" fontId="10" fillId="0" borderId="7" xfId="0" applyNumberFormat="1" applyFont="1" applyBorder="1" applyAlignment="1">
      <alignment horizontal="left"/>
    </xf>
    <xf numFmtId="164" fontId="11" fillId="0" borderId="8" xfId="0" quotePrefix="1" applyNumberFormat="1" applyFont="1" applyBorder="1" applyAlignment="1">
      <alignment horizontal="left"/>
    </xf>
    <xf numFmtId="166" fontId="12" fillId="0" borderId="9" xfId="0" applyNumberFormat="1" applyFont="1" applyBorder="1" applyAlignment="1">
      <alignment horizontal="left"/>
    </xf>
    <xf numFmtId="0" fontId="10" fillId="0" borderId="8" xfId="0" applyFont="1" applyBorder="1"/>
    <xf numFmtId="165" fontId="3" fillId="0" borderId="10" xfId="0" applyNumberFormat="1" applyFont="1" applyBorder="1"/>
    <xf numFmtId="17" fontId="10" fillId="0" borderId="11" xfId="0" applyNumberFormat="1" applyFont="1" applyBorder="1" applyAlignment="1">
      <alignment horizontal="left"/>
    </xf>
    <xf numFmtId="164" fontId="11" fillId="0" borderId="12" xfId="0" quotePrefix="1" applyNumberFormat="1" applyFont="1" applyBorder="1" applyAlignment="1">
      <alignment horizontal="left"/>
    </xf>
    <xf numFmtId="166" fontId="12" fillId="0" borderId="13" xfId="0" applyNumberFormat="1" applyFont="1" applyBorder="1" applyAlignment="1">
      <alignment horizontal="left"/>
    </xf>
    <xf numFmtId="0" fontId="10" fillId="0" borderId="12" xfId="0" applyFont="1" applyBorder="1"/>
    <xf numFmtId="165" fontId="3" fillId="0" borderId="14" xfId="0" applyNumberFormat="1" applyFont="1" applyBorder="1"/>
    <xf numFmtId="17" fontId="10" fillId="0" borderId="15" xfId="0" applyNumberFormat="1" applyFont="1" applyBorder="1" applyAlignment="1">
      <alignment horizontal="left"/>
    </xf>
    <xf numFmtId="164" fontId="11" fillId="0" borderId="16" xfId="0" quotePrefix="1" applyNumberFormat="1" applyFont="1" applyBorder="1" applyAlignment="1">
      <alignment horizontal="left"/>
    </xf>
    <xf numFmtId="166" fontId="12" fillId="0" borderId="17" xfId="0" applyNumberFormat="1" applyFont="1" applyBorder="1" applyAlignment="1">
      <alignment horizontal="left"/>
    </xf>
    <xf numFmtId="0" fontId="10" fillId="0" borderId="16" xfId="0" applyFont="1" applyBorder="1"/>
    <xf numFmtId="165" fontId="3" fillId="0" borderId="18" xfId="0" applyNumberFormat="1" applyFont="1" applyBorder="1"/>
    <xf numFmtId="17" fontId="10" fillId="0" borderId="0" xfId="0" applyNumberFormat="1" applyFont="1" applyAlignment="1">
      <alignment horizontal="left"/>
    </xf>
    <xf numFmtId="164" fontId="11" fillId="0" borderId="0" xfId="0" quotePrefix="1" applyNumberFormat="1" applyFont="1" applyAlignment="1">
      <alignment horizontal="left"/>
    </xf>
    <xf numFmtId="166" fontId="12" fillId="0" borderId="0" xfId="0" applyNumberFormat="1" applyFont="1" applyAlignment="1">
      <alignment horizontal="left"/>
    </xf>
    <xf numFmtId="0" fontId="10" fillId="0" borderId="0" xfId="0" applyFont="1"/>
    <xf numFmtId="165" fontId="3" fillId="0" borderId="0" xfId="0" applyNumberFormat="1" applyFont="1"/>
    <xf numFmtId="17" fontId="10" fillId="0" borderId="13" xfId="0" applyNumberFormat="1" applyFont="1" applyBorder="1" applyAlignment="1">
      <alignment horizontal="left"/>
    </xf>
    <xf numFmtId="0" fontId="0" fillId="0" borderId="13" xfId="0" applyBorder="1"/>
    <xf numFmtId="17" fontId="10" fillId="0" borderId="19" xfId="0" applyNumberFormat="1" applyFont="1" applyBorder="1" applyAlignment="1">
      <alignment horizontal="left"/>
    </xf>
    <xf numFmtId="167" fontId="3" fillId="0" borderId="0" xfId="0" applyNumberFormat="1" applyFont="1"/>
    <xf numFmtId="0" fontId="1" fillId="0" borderId="0" xfId="0" applyFont="1"/>
    <xf numFmtId="168" fontId="0" fillId="0" borderId="0" xfId="1" applyNumberFormat="1" applyFont="1"/>
    <xf numFmtId="169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B9817-FA6E-4DC4-85E9-5F3C9546D403}">
  <sheetPr>
    <tabColor indexed="8"/>
  </sheetPr>
  <dimension ref="A1:AF82"/>
  <sheetViews>
    <sheetView showGridLines="0" tabSelected="1" zoomScale="75" workbookViewId="0">
      <pane xSplit="1" topLeftCell="B1" activePane="topRight" state="frozen"/>
      <selection activeCell="A181" sqref="A181"/>
      <selection pane="topRight" activeCell="D13" sqref="D13"/>
    </sheetView>
  </sheetViews>
  <sheetFormatPr baseColWidth="10" defaultColWidth="14.42578125" defaultRowHeight="15" x14ac:dyDescent="0.2"/>
  <cols>
    <col min="1" max="1" width="93.140625" bestFit="1" customWidth="1"/>
    <col min="2" max="2" width="8.7109375" style="2" bestFit="1" customWidth="1"/>
    <col min="3" max="25" width="10.7109375" style="2" customWidth="1"/>
    <col min="26" max="26" width="9.85546875" style="3" bestFit="1" customWidth="1"/>
    <col min="27" max="27" width="6.7109375" customWidth="1"/>
    <col min="28" max="28" width="21.140625" bestFit="1" customWidth="1"/>
    <col min="29" max="29" width="5.28515625" bestFit="1" customWidth="1"/>
  </cols>
  <sheetData>
    <row r="1" spans="1:28" ht="23.25" x14ac:dyDescent="0.35">
      <c r="A1" s="1" t="s">
        <v>0</v>
      </c>
    </row>
    <row r="2" spans="1:28" ht="21" thickBot="1" x14ac:dyDescent="0.35">
      <c r="A2" s="4" t="s">
        <v>33</v>
      </c>
    </row>
    <row r="3" spans="1:28" ht="15.75" thickBot="1" x14ac:dyDescent="0.25"/>
    <row r="4" spans="1:28" ht="16.5" thickBot="1" x14ac:dyDescent="0.3">
      <c r="A4" s="5" t="s">
        <v>1</v>
      </c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AB4" s="8"/>
    </row>
    <row r="5" spans="1:28" ht="15.75" thickBot="1" x14ac:dyDescent="0.25"/>
    <row r="6" spans="1:28" ht="15.95" customHeight="1" thickBot="1" x14ac:dyDescent="0.25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14</v>
      </c>
      <c r="N6" s="10" t="s">
        <v>15</v>
      </c>
      <c r="O6" s="10" t="s">
        <v>16</v>
      </c>
      <c r="P6" s="10" t="s">
        <v>17</v>
      </c>
      <c r="Q6" s="10" t="s">
        <v>18</v>
      </c>
      <c r="R6" s="10" t="s">
        <v>19</v>
      </c>
      <c r="S6" s="10" t="s">
        <v>20</v>
      </c>
      <c r="T6" s="10" t="s">
        <v>21</v>
      </c>
      <c r="U6" s="10" t="s">
        <v>22</v>
      </c>
      <c r="V6" s="10" t="s">
        <v>23</v>
      </c>
      <c r="W6" s="10" t="s">
        <v>24</v>
      </c>
      <c r="X6" s="10" t="s">
        <v>25</v>
      </c>
      <c r="Y6" s="10" t="s">
        <v>26</v>
      </c>
      <c r="Z6" s="10" t="s">
        <v>27</v>
      </c>
      <c r="AA6" s="10" t="s">
        <v>28</v>
      </c>
      <c r="AB6" s="11"/>
    </row>
    <row r="7" spans="1:28" ht="15.95" customHeight="1" x14ac:dyDescent="0.25">
      <c r="A7" s="12">
        <v>43831</v>
      </c>
      <c r="B7" s="13">
        <v>12.892099999999999</v>
      </c>
      <c r="C7" s="13">
        <v>11.43699</v>
      </c>
      <c r="D7" s="13">
        <v>10.721500000000001</v>
      </c>
      <c r="E7" s="13">
        <v>10.434710000000001</v>
      </c>
      <c r="F7" s="13">
        <v>11.00146</v>
      </c>
      <c r="G7" s="13">
        <v>13.05869</v>
      </c>
      <c r="H7" s="13">
        <v>14.49938</v>
      </c>
      <c r="I7" s="13">
        <v>17.258959999999998</v>
      </c>
      <c r="J7" s="13">
        <v>21.1191</v>
      </c>
      <c r="K7" s="13">
        <v>23.938770000000002</v>
      </c>
      <c r="L7" s="13">
        <v>26.326229999999999</v>
      </c>
      <c r="M7" s="13">
        <v>28.21143</v>
      </c>
      <c r="N7" s="13">
        <v>27.759640000000001</v>
      </c>
      <c r="O7" s="13">
        <v>27.298290000000001</v>
      </c>
      <c r="P7" s="13">
        <v>28.02591</v>
      </c>
      <c r="Q7" s="13">
        <v>28.032060000000001</v>
      </c>
      <c r="R7" s="13">
        <v>27.221350000000001</v>
      </c>
      <c r="S7" s="13">
        <v>25.690519999999999</v>
      </c>
      <c r="T7" s="13">
        <v>25.76783</v>
      </c>
      <c r="U7" s="13">
        <v>26.06277</v>
      </c>
      <c r="V7" s="13">
        <v>24.549800000000001</v>
      </c>
      <c r="W7" s="13">
        <v>23.264309999999998</v>
      </c>
      <c r="X7" s="13">
        <v>20.106770000000001</v>
      </c>
      <c r="Y7" s="13">
        <v>16.41328</v>
      </c>
      <c r="Z7" s="19">
        <f>SUM(B7:Y7)</f>
        <v>501.09185000000002</v>
      </c>
      <c r="AA7" s="15">
        <v>21</v>
      </c>
      <c r="AB7" s="16">
        <f>+Z7*AA7</f>
        <v>10522.92885</v>
      </c>
    </row>
    <row r="8" spans="1:28" ht="15.95" customHeight="1" x14ac:dyDescent="0.25">
      <c r="A8" s="17">
        <v>43862</v>
      </c>
      <c r="B8" s="18">
        <v>12.75789</v>
      </c>
      <c r="C8" s="18">
        <v>11.29687</v>
      </c>
      <c r="D8" s="18">
        <v>10.68028</v>
      </c>
      <c r="E8" s="18">
        <v>10.49601</v>
      </c>
      <c r="F8" s="18">
        <v>11.36783</v>
      </c>
      <c r="G8" s="18">
        <v>14.10566</v>
      </c>
      <c r="H8" s="18">
        <v>15.765280000000001</v>
      </c>
      <c r="I8" s="18">
        <v>18.367290000000001</v>
      </c>
      <c r="J8" s="18">
        <v>22.071439999999999</v>
      </c>
      <c r="K8" s="18">
        <v>24.54203</v>
      </c>
      <c r="L8" s="18">
        <v>27.06221</v>
      </c>
      <c r="M8" s="18">
        <v>28.39866</v>
      </c>
      <c r="N8" s="18">
        <v>27.430099999999999</v>
      </c>
      <c r="O8" s="18">
        <v>27.10173</v>
      </c>
      <c r="P8" s="18">
        <v>28.275659999999998</v>
      </c>
      <c r="Q8" s="18">
        <v>28.30696</v>
      </c>
      <c r="R8" s="18">
        <v>27.358260000000001</v>
      </c>
      <c r="S8" s="18">
        <v>25.625579999999999</v>
      </c>
      <c r="T8" s="18">
        <v>25.767230000000001</v>
      </c>
      <c r="U8" s="18">
        <v>26.21387</v>
      </c>
      <c r="V8" s="18">
        <v>24.6266</v>
      </c>
      <c r="W8" s="18">
        <v>23.114989999999999</v>
      </c>
      <c r="X8" s="18">
        <v>19.801780000000001</v>
      </c>
      <c r="Y8" s="18">
        <v>15.789619999999999</v>
      </c>
      <c r="Z8" s="19">
        <f t="shared" ref="Z8:Z18" si="0">SUM(B8:Y8)</f>
        <v>506.32383000000004</v>
      </c>
      <c r="AA8" s="20">
        <v>20</v>
      </c>
      <c r="AB8" s="21">
        <f>+Z8*AA8</f>
        <v>10126.476600000002</v>
      </c>
    </row>
    <row r="9" spans="1:28" ht="15.95" customHeight="1" x14ac:dyDescent="0.25">
      <c r="A9" s="17">
        <v>43891</v>
      </c>
      <c r="B9" s="18">
        <v>13.17126</v>
      </c>
      <c r="C9" s="18">
        <v>11.77192</v>
      </c>
      <c r="D9" s="18">
        <v>11.05677</v>
      </c>
      <c r="E9" s="18">
        <v>10.763030000000001</v>
      </c>
      <c r="F9" s="18">
        <v>11.542160000000001</v>
      </c>
      <c r="G9" s="18">
        <v>14.324070000000001</v>
      </c>
      <c r="H9" s="18">
        <v>15.99428</v>
      </c>
      <c r="I9" s="18">
        <v>18.978639999999999</v>
      </c>
      <c r="J9" s="18">
        <v>22.941020000000002</v>
      </c>
      <c r="K9" s="18">
        <v>25.463519999999999</v>
      </c>
      <c r="L9" s="18">
        <v>28.100930000000002</v>
      </c>
      <c r="M9" s="18">
        <v>29.642299999999999</v>
      </c>
      <c r="N9" s="18">
        <v>28.678550000000001</v>
      </c>
      <c r="O9" s="18">
        <v>28.405090000000001</v>
      </c>
      <c r="P9" s="18">
        <v>29.46818</v>
      </c>
      <c r="Q9" s="18">
        <v>29.257370000000002</v>
      </c>
      <c r="R9" s="18">
        <v>28.07037</v>
      </c>
      <c r="S9" s="18">
        <v>26.274819999999998</v>
      </c>
      <c r="T9" s="18">
        <v>26.084140000000001</v>
      </c>
      <c r="U9" s="18">
        <v>27.154109999999999</v>
      </c>
      <c r="V9" s="18">
        <v>25.710979999999999</v>
      </c>
      <c r="W9" s="18">
        <v>23.677769999999999</v>
      </c>
      <c r="X9" s="18">
        <v>20.398620000000001</v>
      </c>
      <c r="Y9" s="18">
        <v>16.289840000000002</v>
      </c>
      <c r="Z9" s="19">
        <f t="shared" si="0"/>
        <v>523.21974</v>
      </c>
      <c r="AA9" s="20">
        <v>21</v>
      </c>
      <c r="AB9" s="21">
        <f t="shared" ref="AB9:AB18" si="1">+Z9*AA9</f>
        <v>10987.61454</v>
      </c>
    </row>
    <row r="10" spans="1:28" ht="15.95" customHeight="1" x14ac:dyDescent="0.25">
      <c r="A10" s="17">
        <v>43922</v>
      </c>
      <c r="B10" s="18">
        <v>11.40216</v>
      </c>
      <c r="C10" s="18">
        <v>10.18915</v>
      </c>
      <c r="D10" s="18">
        <v>9.5912500000000005</v>
      </c>
      <c r="E10" s="18">
        <v>9.4453899999999997</v>
      </c>
      <c r="F10" s="18">
        <v>10.2004</v>
      </c>
      <c r="G10" s="18">
        <v>12.003909999999999</v>
      </c>
      <c r="H10" s="18">
        <v>13.165850000000001</v>
      </c>
      <c r="I10" s="18">
        <v>14.76169</v>
      </c>
      <c r="J10" s="18">
        <v>18.203980000000001</v>
      </c>
      <c r="K10" s="18">
        <v>20.412279999999999</v>
      </c>
      <c r="L10" s="18">
        <v>22.589600000000001</v>
      </c>
      <c r="M10" s="18">
        <v>23.882760000000001</v>
      </c>
      <c r="N10" s="18">
        <v>22.796029999999998</v>
      </c>
      <c r="O10" s="18">
        <v>22.61007</v>
      </c>
      <c r="P10" s="18">
        <v>23.48912</v>
      </c>
      <c r="Q10" s="18">
        <v>23.899889999999999</v>
      </c>
      <c r="R10" s="18">
        <v>23.467020000000002</v>
      </c>
      <c r="S10" s="18">
        <v>22.86674</v>
      </c>
      <c r="T10" s="18">
        <v>23.966439999999999</v>
      </c>
      <c r="U10" s="18">
        <v>23.806370000000001</v>
      </c>
      <c r="V10" s="18">
        <v>22.65466</v>
      </c>
      <c r="W10" s="18">
        <v>20.784400000000002</v>
      </c>
      <c r="X10" s="18">
        <v>17.640149999999998</v>
      </c>
      <c r="Y10" s="18">
        <v>14.166320000000001</v>
      </c>
      <c r="Z10" s="19">
        <f t="shared" si="0"/>
        <v>437.99562999999989</v>
      </c>
      <c r="AA10" s="20">
        <v>20</v>
      </c>
      <c r="AB10" s="21">
        <f t="shared" si="1"/>
        <v>8759.9125999999978</v>
      </c>
    </row>
    <row r="11" spans="1:28" ht="15.95" customHeight="1" x14ac:dyDescent="0.25">
      <c r="A11" s="17">
        <v>43952</v>
      </c>
      <c r="B11" s="18">
        <v>10.43064</v>
      </c>
      <c r="C11" s="18">
        <v>9.3665699999999994</v>
      </c>
      <c r="D11" s="18">
        <v>8.65123</v>
      </c>
      <c r="E11" s="18">
        <v>8.53064</v>
      </c>
      <c r="F11" s="18">
        <v>9.1726200000000002</v>
      </c>
      <c r="G11" s="18">
        <v>9.5905299999999993</v>
      </c>
      <c r="H11" s="18">
        <v>8.4874399999999994</v>
      </c>
      <c r="I11" s="18">
        <v>10.9498</v>
      </c>
      <c r="J11" s="18">
        <v>13.72443</v>
      </c>
      <c r="K11" s="18">
        <v>15.65645</v>
      </c>
      <c r="L11" s="18">
        <v>17.38402</v>
      </c>
      <c r="M11" s="18">
        <v>18.314309999999999</v>
      </c>
      <c r="N11" s="18">
        <v>17.818840000000002</v>
      </c>
      <c r="O11" s="18">
        <v>17.819400000000002</v>
      </c>
      <c r="P11" s="18">
        <v>18.66395</v>
      </c>
      <c r="Q11" s="18">
        <v>18.915679999999998</v>
      </c>
      <c r="R11" s="18">
        <v>18.367519999999999</v>
      </c>
      <c r="S11" s="18">
        <v>17.607839999999999</v>
      </c>
      <c r="T11" s="18">
        <v>21.790209999999998</v>
      </c>
      <c r="U11" s="18">
        <v>21.509460000000001</v>
      </c>
      <c r="V11" s="18">
        <v>20.490030000000001</v>
      </c>
      <c r="W11" s="18">
        <v>19.047270000000001</v>
      </c>
      <c r="X11" s="18">
        <v>16.27976</v>
      </c>
      <c r="Y11" s="18">
        <v>13.11403</v>
      </c>
      <c r="Z11" s="19">
        <f t="shared" si="0"/>
        <v>361.68267000000003</v>
      </c>
      <c r="AA11" s="20">
        <v>19</v>
      </c>
      <c r="AB11" s="21">
        <f t="shared" si="1"/>
        <v>6871.9707300000009</v>
      </c>
    </row>
    <row r="12" spans="1:28" ht="15.95" customHeight="1" x14ac:dyDescent="0.25">
      <c r="A12" s="17">
        <v>43983</v>
      </c>
      <c r="B12" s="18">
        <v>8.3266399999999994</v>
      </c>
      <c r="C12" s="18">
        <v>7.1995500000000003</v>
      </c>
      <c r="D12" s="18">
        <v>6.5551500000000003</v>
      </c>
      <c r="E12" s="18">
        <v>6.4724599999999999</v>
      </c>
      <c r="F12" s="18">
        <v>6.9975899999999998</v>
      </c>
      <c r="G12" s="18">
        <v>6.8494200000000003</v>
      </c>
      <c r="H12" s="18">
        <v>5.2887300000000002</v>
      </c>
      <c r="I12" s="18">
        <v>8.1017700000000001</v>
      </c>
      <c r="J12" s="18">
        <v>9.9564199999999996</v>
      </c>
      <c r="K12" s="18">
        <v>11.9794</v>
      </c>
      <c r="L12" s="18">
        <v>13.615500000000001</v>
      </c>
      <c r="M12" s="18">
        <v>14.69289</v>
      </c>
      <c r="N12" s="18">
        <v>14.612550000000001</v>
      </c>
      <c r="O12" s="18">
        <v>14.62974</v>
      </c>
      <c r="P12" s="18">
        <v>15.583080000000001</v>
      </c>
      <c r="Q12" s="18">
        <v>15.38674</v>
      </c>
      <c r="R12" s="18">
        <v>15.01154</v>
      </c>
      <c r="S12" s="18">
        <v>14.015739999999999</v>
      </c>
      <c r="T12" s="18">
        <v>18.051880000000001</v>
      </c>
      <c r="U12" s="18">
        <v>17.803239999999999</v>
      </c>
      <c r="V12" s="18">
        <v>16.979939999999999</v>
      </c>
      <c r="W12" s="18">
        <v>15.776339999999999</v>
      </c>
      <c r="X12" s="18">
        <v>13.564690000000001</v>
      </c>
      <c r="Y12" s="18">
        <v>10.881030000000001</v>
      </c>
      <c r="Z12" s="19">
        <f t="shared" si="0"/>
        <v>288.33202999999997</v>
      </c>
      <c r="AA12" s="20">
        <v>19</v>
      </c>
      <c r="AB12" s="21">
        <f t="shared" si="1"/>
        <v>5478.3085699999992</v>
      </c>
    </row>
    <row r="13" spans="1:28" ht="15.95" customHeight="1" x14ac:dyDescent="0.25">
      <c r="A13" s="17">
        <v>44013</v>
      </c>
      <c r="B13" s="18">
        <v>8.1644100000000002</v>
      </c>
      <c r="C13" s="18">
        <v>7.2849899999999996</v>
      </c>
      <c r="D13" s="18">
        <v>6.7914700000000003</v>
      </c>
      <c r="E13" s="18">
        <v>6.7084900000000003</v>
      </c>
      <c r="F13" s="18">
        <v>7.4327699999999997</v>
      </c>
      <c r="G13" s="18">
        <v>8.1028000000000002</v>
      </c>
      <c r="H13" s="18">
        <v>5.9124400000000001</v>
      </c>
      <c r="I13" s="18">
        <v>7.9838500000000003</v>
      </c>
      <c r="J13" s="18">
        <v>10.35994</v>
      </c>
      <c r="K13" s="18">
        <v>12.480560000000001</v>
      </c>
      <c r="L13" s="18">
        <v>14.249269999999999</v>
      </c>
      <c r="M13" s="18">
        <v>14.7514</v>
      </c>
      <c r="N13" s="18">
        <v>13.849780000000001</v>
      </c>
      <c r="O13" s="18">
        <v>13.390359999999999</v>
      </c>
      <c r="P13" s="18">
        <v>14.787229999999999</v>
      </c>
      <c r="Q13" s="18">
        <v>15.35633</v>
      </c>
      <c r="R13" s="18">
        <v>15.39812</v>
      </c>
      <c r="S13" s="18">
        <v>14.61539</v>
      </c>
      <c r="T13" s="18">
        <v>17.621269999999999</v>
      </c>
      <c r="U13" s="18">
        <v>17.785550000000001</v>
      </c>
      <c r="V13" s="18">
        <v>17.015599999999999</v>
      </c>
      <c r="W13" s="18">
        <v>15.79823</v>
      </c>
      <c r="X13" s="18">
        <v>13.192740000000001</v>
      </c>
      <c r="Y13" s="18">
        <v>10.4642</v>
      </c>
      <c r="Z13" s="19">
        <f t="shared" si="0"/>
        <v>289.49719000000005</v>
      </c>
      <c r="AA13" s="20">
        <v>22</v>
      </c>
      <c r="AB13" s="21">
        <f t="shared" si="1"/>
        <v>6368.938180000001</v>
      </c>
    </row>
    <row r="14" spans="1:28" ht="15.95" customHeight="1" x14ac:dyDescent="0.25">
      <c r="A14" s="17">
        <v>44044</v>
      </c>
      <c r="B14" s="18">
        <v>8.9392200000000006</v>
      </c>
      <c r="C14" s="18">
        <v>7.8428300000000002</v>
      </c>
      <c r="D14" s="18">
        <v>7.2618099999999997</v>
      </c>
      <c r="E14" s="18">
        <v>7.0594700000000001</v>
      </c>
      <c r="F14" s="18">
        <v>7.7363900000000001</v>
      </c>
      <c r="G14" s="18">
        <v>8.7260600000000004</v>
      </c>
      <c r="H14" s="18">
        <v>6.0193399999999997</v>
      </c>
      <c r="I14" s="18">
        <v>8.1073500000000003</v>
      </c>
      <c r="J14" s="18">
        <v>10.86815</v>
      </c>
      <c r="K14" s="18">
        <v>13.224679999999999</v>
      </c>
      <c r="L14" s="18">
        <v>14.42417</v>
      </c>
      <c r="M14" s="18">
        <v>15.570830000000001</v>
      </c>
      <c r="N14" s="18">
        <v>14.87607</v>
      </c>
      <c r="O14" s="18">
        <v>14.5967</v>
      </c>
      <c r="P14" s="18">
        <v>15.759130000000001</v>
      </c>
      <c r="Q14" s="18">
        <v>15.829840000000001</v>
      </c>
      <c r="R14" s="18">
        <v>15.89977</v>
      </c>
      <c r="S14" s="18">
        <v>15.83014</v>
      </c>
      <c r="T14" s="18">
        <v>19.189399999999999</v>
      </c>
      <c r="U14" s="18">
        <v>19.24306</v>
      </c>
      <c r="V14" s="18">
        <v>18.212900000000001</v>
      </c>
      <c r="W14" s="18">
        <v>16.764289999999999</v>
      </c>
      <c r="X14" s="18">
        <v>14.14926</v>
      </c>
      <c r="Y14" s="18">
        <v>11.18652</v>
      </c>
      <c r="Z14" s="19">
        <f t="shared" si="0"/>
        <v>307.31738000000001</v>
      </c>
      <c r="AA14" s="20">
        <v>19</v>
      </c>
      <c r="AB14" s="21">
        <f t="shared" si="1"/>
        <v>5839.0302200000006</v>
      </c>
    </row>
    <row r="15" spans="1:28" ht="15.95" customHeight="1" x14ac:dyDescent="0.25">
      <c r="A15" s="17">
        <v>44075</v>
      </c>
      <c r="B15" s="18">
        <v>9.5940200000000004</v>
      </c>
      <c r="C15" s="18">
        <v>8.5276499999999995</v>
      </c>
      <c r="D15" s="18">
        <v>8.0380099999999999</v>
      </c>
      <c r="E15" s="18">
        <v>7.8933799999999996</v>
      </c>
      <c r="F15" s="18">
        <v>8.6555999999999997</v>
      </c>
      <c r="G15" s="18">
        <v>9.5346200000000003</v>
      </c>
      <c r="H15" s="18">
        <v>7.8960699999999999</v>
      </c>
      <c r="I15" s="18">
        <v>9.9376999999999995</v>
      </c>
      <c r="J15" s="18">
        <v>12.385389999999999</v>
      </c>
      <c r="K15" s="18">
        <v>14.3535</v>
      </c>
      <c r="L15" s="18">
        <v>16.445399999999999</v>
      </c>
      <c r="M15" s="18">
        <v>17.37518</v>
      </c>
      <c r="N15" s="18">
        <v>16.508500000000002</v>
      </c>
      <c r="O15" s="18">
        <v>16.48011</v>
      </c>
      <c r="P15" s="18">
        <v>17.882359999999998</v>
      </c>
      <c r="Q15" s="18">
        <v>17.77215</v>
      </c>
      <c r="R15" s="18">
        <v>17.717120000000001</v>
      </c>
      <c r="S15" s="18">
        <v>16.730049999999999</v>
      </c>
      <c r="T15" s="18">
        <v>21.564319999999999</v>
      </c>
      <c r="U15" s="18">
        <v>21.192450000000001</v>
      </c>
      <c r="V15" s="18">
        <v>19.757860000000001</v>
      </c>
      <c r="W15" s="18">
        <v>18.202000000000002</v>
      </c>
      <c r="X15" s="18">
        <v>15.330959999999999</v>
      </c>
      <c r="Y15" s="18">
        <v>11.915469999999999</v>
      </c>
      <c r="Z15" s="19">
        <f t="shared" si="0"/>
        <v>341.68987000000004</v>
      </c>
      <c r="AA15" s="20">
        <v>22</v>
      </c>
      <c r="AB15" s="21">
        <f t="shared" si="1"/>
        <v>7517.1771400000007</v>
      </c>
    </row>
    <row r="16" spans="1:28" ht="15.95" customHeight="1" x14ac:dyDescent="0.25">
      <c r="A16" s="17">
        <v>44105</v>
      </c>
      <c r="B16" s="18">
        <v>10.57072</v>
      </c>
      <c r="C16" s="18">
        <v>9.44191</v>
      </c>
      <c r="D16" s="18">
        <v>8.8998600000000003</v>
      </c>
      <c r="E16" s="18">
        <v>8.7813199999999991</v>
      </c>
      <c r="F16" s="18">
        <v>9.5351300000000005</v>
      </c>
      <c r="G16" s="18">
        <v>9.9779999999999998</v>
      </c>
      <c r="H16" s="18">
        <v>8.83141</v>
      </c>
      <c r="I16" s="18">
        <v>11.68116</v>
      </c>
      <c r="J16" s="18">
        <v>14.60779</v>
      </c>
      <c r="K16" s="18">
        <v>16.278500000000001</v>
      </c>
      <c r="L16" s="18">
        <v>18.054179999999999</v>
      </c>
      <c r="M16" s="18">
        <v>19.057729999999999</v>
      </c>
      <c r="N16" s="18">
        <v>18.161919999999999</v>
      </c>
      <c r="O16" s="18">
        <v>18.401440000000001</v>
      </c>
      <c r="P16" s="18">
        <v>19.68909</v>
      </c>
      <c r="Q16" s="18">
        <v>19.708079999999999</v>
      </c>
      <c r="R16" s="18">
        <v>18.890699999999999</v>
      </c>
      <c r="S16" s="18">
        <v>18.468720000000001</v>
      </c>
      <c r="T16" s="18">
        <v>23.273689999999998</v>
      </c>
      <c r="U16" s="18">
        <v>22.444120000000002</v>
      </c>
      <c r="V16" s="18">
        <v>21.46913</v>
      </c>
      <c r="W16" s="18">
        <v>19.779029999999999</v>
      </c>
      <c r="X16" s="18">
        <v>16.74099</v>
      </c>
      <c r="Y16" s="18">
        <v>13.35486</v>
      </c>
      <c r="Z16" s="19">
        <f t="shared" si="0"/>
        <v>376.09947999999997</v>
      </c>
      <c r="AA16" s="20">
        <v>21</v>
      </c>
      <c r="AB16" s="21">
        <f t="shared" si="1"/>
        <v>7898.0890799999997</v>
      </c>
    </row>
    <row r="17" spans="1:28" ht="15.95" customHeight="1" x14ac:dyDescent="0.25">
      <c r="A17" s="17">
        <v>44136</v>
      </c>
      <c r="B17" s="18">
        <v>11.270110000000001</v>
      </c>
      <c r="C17" s="18">
        <v>10.1104</v>
      </c>
      <c r="D17" s="18">
        <v>9.5158100000000001</v>
      </c>
      <c r="E17" s="18">
        <v>9.2913499999999996</v>
      </c>
      <c r="F17" s="18">
        <v>10.208399999999999</v>
      </c>
      <c r="G17" s="18">
        <v>9.9612200000000009</v>
      </c>
      <c r="H17" s="18">
        <v>8.9567999999999994</v>
      </c>
      <c r="I17" s="18">
        <v>12.27718</v>
      </c>
      <c r="J17" s="18">
        <v>14.701449999999999</v>
      </c>
      <c r="K17" s="18">
        <v>17.065339999999999</v>
      </c>
      <c r="L17" s="18">
        <v>19.174859999999999</v>
      </c>
      <c r="M17" s="18">
        <v>20.385339999999999</v>
      </c>
      <c r="N17" s="18">
        <v>19.83792</v>
      </c>
      <c r="O17" s="18">
        <v>19.418959999999998</v>
      </c>
      <c r="P17" s="18">
        <v>20.17895</v>
      </c>
      <c r="Q17" s="18">
        <v>20.36946</v>
      </c>
      <c r="R17" s="18">
        <v>19.688880000000001</v>
      </c>
      <c r="S17" s="18">
        <v>19.661619999999999</v>
      </c>
      <c r="T17" s="18">
        <v>24.431650000000001</v>
      </c>
      <c r="U17" s="18">
        <v>23.578440000000001</v>
      </c>
      <c r="V17" s="18">
        <v>22.582709999999999</v>
      </c>
      <c r="W17" s="18">
        <v>20.9831</v>
      </c>
      <c r="X17" s="18">
        <v>17.666119999999999</v>
      </c>
      <c r="Y17" s="18">
        <v>14.014519999999999</v>
      </c>
      <c r="Z17" s="19">
        <f t="shared" si="0"/>
        <v>395.33058999999997</v>
      </c>
      <c r="AA17" s="20">
        <v>19</v>
      </c>
      <c r="AB17" s="21">
        <f t="shared" si="1"/>
        <v>7511.2812099999992</v>
      </c>
    </row>
    <row r="18" spans="1:28" ht="15.95" customHeight="1" thickBot="1" x14ac:dyDescent="0.3">
      <c r="A18" s="22">
        <v>44166</v>
      </c>
      <c r="B18" s="23">
        <v>14.447979999999999</v>
      </c>
      <c r="C18" s="23">
        <v>12.70106</v>
      </c>
      <c r="D18" s="23">
        <v>11.785550000000001</v>
      </c>
      <c r="E18" s="23">
        <v>11.42709</v>
      </c>
      <c r="F18" s="23">
        <v>12.047470000000001</v>
      </c>
      <c r="G18" s="23">
        <v>12.49239</v>
      </c>
      <c r="H18" s="23">
        <v>14.26412</v>
      </c>
      <c r="I18" s="23">
        <v>17.74248</v>
      </c>
      <c r="J18" s="23">
        <v>21.73779</v>
      </c>
      <c r="K18" s="23">
        <v>24.523250000000001</v>
      </c>
      <c r="L18" s="23">
        <v>26.548490000000001</v>
      </c>
      <c r="M18" s="23">
        <v>28.192889999999998</v>
      </c>
      <c r="N18" s="23">
        <v>27.68817</v>
      </c>
      <c r="O18" s="23">
        <v>27.729289999999999</v>
      </c>
      <c r="P18" s="23">
        <v>28.603750000000002</v>
      </c>
      <c r="Q18" s="23">
        <v>28.389790000000001</v>
      </c>
      <c r="R18" s="23">
        <v>27.3477</v>
      </c>
      <c r="S18" s="23">
        <v>26.12255</v>
      </c>
      <c r="T18" s="23">
        <v>28.84639</v>
      </c>
      <c r="U18" s="23">
        <v>28.421849999999999</v>
      </c>
      <c r="V18" s="23">
        <v>27.044889999999999</v>
      </c>
      <c r="W18" s="23">
        <v>25.295110000000001</v>
      </c>
      <c r="X18" s="23">
        <v>21.948350000000001</v>
      </c>
      <c r="Y18" s="23">
        <v>17.872769999999999</v>
      </c>
      <c r="Z18" s="24">
        <f t="shared" si="0"/>
        <v>523.22116999999992</v>
      </c>
      <c r="AA18" s="25">
        <v>21</v>
      </c>
      <c r="AB18" s="26">
        <f t="shared" si="1"/>
        <v>10987.644569999999</v>
      </c>
    </row>
    <row r="19" spans="1:28" ht="15.95" customHeight="1" thickBot="1" x14ac:dyDescent="0.3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/>
      <c r="AA19" s="30"/>
      <c r="AB19" s="31"/>
    </row>
    <row r="20" spans="1:28" ht="16.5" thickBot="1" x14ac:dyDescent="0.3">
      <c r="A20" s="5" t="s">
        <v>29</v>
      </c>
      <c r="E20" s="30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AA20" s="30"/>
      <c r="AB20" s="31"/>
    </row>
    <row r="21" spans="1:28" ht="16.5" thickBot="1" x14ac:dyDescent="0.3">
      <c r="AA21" s="30"/>
      <c r="AB21" s="31"/>
    </row>
    <row r="22" spans="1:28" ht="15.95" customHeight="1" thickBot="1" x14ac:dyDescent="0.25">
      <c r="A22" s="9" t="s">
        <v>2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0" t="s">
        <v>15</v>
      </c>
      <c r="O22" s="10" t="s">
        <v>16</v>
      </c>
      <c r="P22" s="10" t="s">
        <v>17</v>
      </c>
      <c r="Q22" s="10" t="s">
        <v>18</v>
      </c>
      <c r="R22" s="10" t="s">
        <v>19</v>
      </c>
      <c r="S22" s="10" t="s">
        <v>20</v>
      </c>
      <c r="T22" s="10" t="s">
        <v>21</v>
      </c>
      <c r="U22" s="10" t="s">
        <v>22</v>
      </c>
      <c r="V22" s="10" t="s">
        <v>23</v>
      </c>
      <c r="W22" s="10" t="s">
        <v>24</v>
      </c>
      <c r="X22" s="10" t="s">
        <v>25</v>
      </c>
      <c r="Y22" s="10" t="s">
        <v>26</v>
      </c>
      <c r="Z22" s="10" t="s">
        <v>27</v>
      </c>
      <c r="AA22" s="10" t="s">
        <v>28</v>
      </c>
      <c r="AB22" s="11"/>
    </row>
    <row r="23" spans="1:28" ht="15.75" x14ac:dyDescent="0.25">
      <c r="A23" s="12">
        <v>43831</v>
      </c>
      <c r="B23" s="13">
        <v>13.72383</v>
      </c>
      <c r="C23" s="13">
        <v>12.21063</v>
      </c>
      <c r="D23" s="13">
        <v>11.221220000000001</v>
      </c>
      <c r="E23" s="13">
        <v>10.798970000000001</v>
      </c>
      <c r="F23" s="13">
        <v>10.83333</v>
      </c>
      <c r="G23" s="13">
        <v>11.792120000000001</v>
      </c>
      <c r="H23" s="13">
        <v>12.553800000000001</v>
      </c>
      <c r="I23" s="13">
        <v>15.2416</v>
      </c>
      <c r="J23" s="13">
        <v>19.204999999999998</v>
      </c>
      <c r="K23" s="13">
        <v>22.193670000000001</v>
      </c>
      <c r="L23" s="13">
        <v>24.795590000000001</v>
      </c>
      <c r="M23" s="13">
        <v>26.233910000000002</v>
      </c>
      <c r="N23" s="13">
        <v>26.21688</v>
      </c>
      <c r="O23" s="13">
        <v>24.734300000000001</v>
      </c>
      <c r="P23" s="13">
        <v>23.657589999999999</v>
      </c>
      <c r="Q23" s="13">
        <v>22.98235</v>
      </c>
      <c r="R23" s="13">
        <v>22.050750000000001</v>
      </c>
      <c r="S23" s="13">
        <v>21.214189999999999</v>
      </c>
      <c r="T23" s="13">
        <v>22.61533</v>
      </c>
      <c r="U23" s="13">
        <v>23.71397</v>
      </c>
      <c r="V23" s="13">
        <v>22.76183</v>
      </c>
      <c r="W23" s="13">
        <v>21.806280000000001</v>
      </c>
      <c r="X23" s="13">
        <v>19.488520000000001</v>
      </c>
      <c r="Y23" s="13">
        <v>16.619910000000001</v>
      </c>
      <c r="Z23" s="14">
        <f>SUM(B23:Y23)</f>
        <v>458.66556999999995</v>
      </c>
      <c r="AA23" s="15">
        <v>4</v>
      </c>
      <c r="AB23" s="16">
        <f>+Z23*AA23</f>
        <v>1834.6622799999998</v>
      </c>
    </row>
    <row r="24" spans="1:28" ht="15.75" x14ac:dyDescent="0.25">
      <c r="A24" s="17">
        <v>43862</v>
      </c>
      <c r="B24" s="18">
        <v>13.731389999999999</v>
      </c>
      <c r="C24" s="18">
        <v>12.234</v>
      </c>
      <c r="D24" s="18">
        <v>11.34689</v>
      </c>
      <c r="E24" s="18">
        <v>10.887969999999999</v>
      </c>
      <c r="F24" s="18">
        <v>11.15005</v>
      </c>
      <c r="G24" s="18">
        <v>12.22209</v>
      </c>
      <c r="H24" s="18">
        <v>13.28834</v>
      </c>
      <c r="I24" s="18">
        <v>16.07424</v>
      </c>
      <c r="J24" s="18">
        <v>19.774909999999998</v>
      </c>
      <c r="K24" s="18">
        <v>23.066479999999999</v>
      </c>
      <c r="L24" s="18">
        <v>25.34309</v>
      </c>
      <c r="M24" s="18">
        <v>26.673860000000001</v>
      </c>
      <c r="N24" s="18">
        <v>26.486940000000001</v>
      </c>
      <c r="O24" s="18">
        <v>24.843070000000001</v>
      </c>
      <c r="P24" s="18">
        <v>23.34554</v>
      </c>
      <c r="Q24" s="18">
        <v>22.831109999999999</v>
      </c>
      <c r="R24" s="18">
        <v>21.971630000000001</v>
      </c>
      <c r="S24" s="18">
        <v>21.51698</v>
      </c>
      <c r="T24" s="18">
        <v>22.648489999999999</v>
      </c>
      <c r="U24" s="18">
        <v>24.389890000000001</v>
      </c>
      <c r="V24" s="18">
        <v>23.07076</v>
      </c>
      <c r="W24" s="18">
        <v>21.578489999999999</v>
      </c>
      <c r="X24" s="18">
        <v>19.46726</v>
      </c>
      <c r="Y24" s="18">
        <v>16.440000000000001</v>
      </c>
      <c r="Z24" s="19">
        <f t="shared" ref="Z24:Z34" si="2">SUM(B24:Y24)</f>
        <v>464.38346999999999</v>
      </c>
      <c r="AA24" s="20">
        <v>5</v>
      </c>
      <c r="AB24" s="21">
        <f>+Z24*AA24</f>
        <v>2321.9173499999997</v>
      </c>
    </row>
    <row r="25" spans="1:28" ht="15.75" x14ac:dyDescent="0.25">
      <c r="A25" s="17">
        <v>43891</v>
      </c>
      <c r="B25" s="18">
        <v>14.25661</v>
      </c>
      <c r="C25" s="18">
        <v>12.719810000000001</v>
      </c>
      <c r="D25" s="18">
        <v>11.74156</v>
      </c>
      <c r="E25" s="18">
        <v>11.115130000000001</v>
      </c>
      <c r="F25" s="18">
        <v>11.0512</v>
      </c>
      <c r="G25" s="18">
        <v>12.73414</v>
      </c>
      <c r="H25" s="18">
        <v>13.78834</v>
      </c>
      <c r="I25" s="18">
        <v>16.525790000000001</v>
      </c>
      <c r="J25" s="18">
        <v>20.441310000000001</v>
      </c>
      <c r="K25" s="18">
        <v>23.562100000000001</v>
      </c>
      <c r="L25" s="18">
        <v>25.86307</v>
      </c>
      <c r="M25" s="18">
        <v>27.151140000000002</v>
      </c>
      <c r="N25" s="18">
        <v>27.037949999999999</v>
      </c>
      <c r="O25" s="18">
        <v>25.821400000000001</v>
      </c>
      <c r="P25" s="18">
        <v>25.37275</v>
      </c>
      <c r="Q25" s="18">
        <v>24.303979999999999</v>
      </c>
      <c r="R25" s="18">
        <v>23.17653</v>
      </c>
      <c r="S25" s="18">
        <v>22.229009999999999</v>
      </c>
      <c r="T25" s="18">
        <v>23.07987</v>
      </c>
      <c r="U25" s="18">
        <v>24.77891</v>
      </c>
      <c r="V25" s="18">
        <v>23.758649999999999</v>
      </c>
      <c r="W25" s="18">
        <v>22.34713</v>
      </c>
      <c r="X25" s="18">
        <v>20.154630000000001</v>
      </c>
      <c r="Y25" s="18">
        <v>17.17886</v>
      </c>
      <c r="Z25" s="19">
        <f t="shared" si="2"/>
        <v>480.18987000000004</v>
      </c>
      <c r="AA25" s="20">
        <v>4</v>
      </c>
      <c r="AB25" s="21">
        <f t="shared" ref="AB25:AB34" si="3">+Z25*AA25</f>
        <v>1920.7594800000002</v>
      </c>
    </row>
    <row r="26" spans="1:28" ht="15.75" x14ac:dyDescent="0.25">
      <c r="A26" s="17">
        <v>43922</v>
      </c>
      <c r="B26" s="18">
        <v>12.25009</v>
      </c>
      <c r="C26" s="18">
        <v>10.839219999999999</v>
      </c>
      <c r="D26" s="18">
        <v>9.9737899999999993</v>
      </c>
      <c r="E26" s="18">
        <v>9.6646699999999992</v>
      </c>
      <c r="F26" s="18">
        <v>9.9176599999999997</v>
      </c>
      <c r="G26" s="18">
        <v>10.27661</v>
      </c>
      <c r="H26" s="18">
        <v>10.649480000000001</v>
      </c>
      <c r="I26" s="18">
        <v>12.412750000000001</v>
      </c>
      <c r="J26" s="18">
        <v>16.096219999999999</v>
      </c>
      <c r="K26" s="18">
        <v>18.875830000000001</v>
      </c>
      <c r="L26" s="18">
        <v>20.924160000000001</v>
      </c>
      <c r="M26" s="18">
        <v>22.158169999999998</v>
      </c>
      <c r="N26" s="18">
        <v>22.02948</v>
      </c>
      <c r="O26" s="18">
        <v>20.698350000000001</v>
      </c>
      <c r="P26" s="18">
        <v>18.91695</v>
      </c>
      <c r="Q26" s="18">
        <v>19.17943</v>
      </c>
      <c r="R26" s="18">
        <v>18.556699999999999</v>
      </c>
      <c r="S26" s="18">
        <v>19.132650000000002</v>
      </c>
      <c r="T26" s="18">
        <v>21.861899999999999</v>
      </c>
      <c r="U26" s="18">
        <v>22.518799999999999</v>
      </c>
      <c r="V26" s="18">
        <v>21.38269</v>
      </c>
      <c r="W26" s="18">
        <v>20.070430000000002</v>
      </c>
      <c r="X26" s="18">
        <v>17.670100000000001</v>
      </c>
      <c r="Y26" s="18">
        <v>15.09442</v>
      </c>
      <c r="Z26" s="19">
        <f t="shared" si="2"/>
        <v>401.15055000000007</v>
      </c>
      <c r="AA26" s="20">
        <v>4</v>
      </c>
      <c r="AB26" s="21">
        <f t="shared" si="3"/>
        <v>1604.6022000000003</v>
      </c>
    </row>
    <row r="27" spans="1:28" ht="15.75" x14ac:dyDescent="0.25">
      <c r="A27" s="17">
        <v>43952</v>
      </c>
      <c r="B27" s="18">
        <v>11.49518</v>
      </c>
      <c r="C27" s="18">
        <v>10.163489999999999</v>
      </c>
      <c r="D27" s="18">
        <v>9.3604199999999995</v>
      </c>
      <c r="E27" s="18">
        <v>8.9584399999999995</v>
      </c>
      <c r="F27" s="18">
        <v>9.2159499999999994</v>
      </c>
      <c r="G27" s="18">
        <v>8.4793599999999998</v>
      </c>
      <c r="H27" s="18">
        <v>6.6735800000000003</v>
      </c>
      <c r="I27" s="18">
        <v>9.4108900000000002</v>
      </c>
      <c r="J27" s="18">
        <v>12.357659999999999</v>
      </c>
      <c r="K27" s="18">
        <v>14.82713</v>
      </c>
      <c r="L27" s="18">
        <v>16.041440000000001</v>
      </c>
      <c r="M27" s="18">
        <v>17.073329999999999</v>
      </c>
      <c r="N27" s="18">
        <v>16.89199</v>
      </c>
      <c r="O27" s="18">
        <v>15.602550000000001</v>
      </c>
      <c r="P27" s="18">
        <v>14.630570000000001</v>
      </c>
      <c r="Q27" s="18">
        <v>14.55494</v>
      </c>
      <c r="R27" s="18">
        <v>14.14701</v>
      </c>
      <c r="S27" s="18">
        <v>14.2163</v>
      </c>
      <c r="T27" s="18">
        <v>20.164539999999999</v>
      </c>
      <c r="U27" s="18">
        <v>20.3583</v>
      </c>
      <c r="V27" s="18">
        <v>19.349730000000001</v>
      </c>
      <c r="W27" s="18">
        <v>18.153459999999999</v>
      </c>
      <c r="X27" s="18">
        <v>16.101579999999998</v>
      </c>
      <c r="Y27" s="18">
        <v>13.6022</v>
      </c>
      <c r="Z27" s="19">
        <f t="shared" si="2"/>
        <v>331.83003999999994</v>
      </c>
      <c r="AA27" s="20">
        <v>5</v>
      </c>
      <c r="AB27" s="21">
        <f t="shared" si="3"/>
        <v>1659.1501999999996</v>
      </c>
    </row>
    <row r="28" spans="1:28" ht="15.75" x14ac:dyDescent="0.25">
      <c r="A28" s="17">
        <v>43983</v>
      </c>
      <c r="B28" s="18">
        <v>9.1221399999999999</v>
      </c>
      <c r="C28" s="18">
        <v>7.8664899999999998</v>
      </c>
      <c r="D28" s="18">
        <v>6.9621399999999998</v>
      </c>
      <c r="E28" s="18">
        <v>6.50617</v>
      </c>
      <c r="F28" s="18">
        <v>6.9075800000000003</v>
      </c>
      <c r="G28" s="18">
        <v>6.0570599999999999</v>
      </c>
      <c r="H28" s="18">
        <v>3.7192099999999999</v>
      </c>
      <c r="I28" s="18">
        <v>6.3617100000000004</v>
      </c>
      <c r="J28" s="18">
        <v>8.3168600000000001</v>
      </c>
      <c r="K28" s="18">
        <v>10.70002</v>
      </c>
      <c r="L28" s="18">
        <v>12.215479999999999</v>
      </c>
      <c r="M28" s="18">
        <v>13.083019999999999</v>
      </c>
      <c r="N28" s="18">
        <v>13.49672</v>
      </c>
      <c r="O28" s="18">
        <v>12.90265</v>
      </c>
      <c r="P28" s="18">
        <v>12.15197</v>
      </c>
      <c r="Q28" s="18">
        <v>11.41778</v>
      </c>
      <c r="R28" s="18">
        <v>10.78923</v>
      </c>
      <c r="S28" s="18">
        <v>10.40789</v>
      </c>
      <c r="T28" s="18">
        <v>15.38932</v>
      </c>
      <c r="U28" s="18">
        <v>16.084679999999999</v>
      </c>
      <c r="V28" s="18">
        <v>15.65015</v>
      </c>
      <c r="W28" s="18">
        <v>14.74456</v>
      </c>
      <c r="X28" s="18">
        <v>13.180730000000001</v>
      </c>
      <c r="Y28" s="18">
        <v>11.06582</v>
      </c>
      <c r="Z28" s="19">
        <f t="shared" si="2"/>
        <v>255.09938</v>
      </c>
      <c r="AA28" s="20">
        <v>4</v>
      </c>
      <c r="AB28" s="21">
        <f t="shared" si="3"/>
        <v>1020.39752</v>
      </c>
    </row>
    <row r="29" spans="1:28" ht="15.75" x14ac:dyDescent="0.25">
      <c r="A29" s="17">
        <v>44013</v>
      </c>
      <c r="B29" s="18">
        <v>9.2874099999999995</v>
      </c>
      <c r="C29" s="18">
        <v>8.0525500000000001</v>
      </c>
      <c r="D29" s="18">
        <v>7.4458000000000002</v>
      </c>
      <c r="E29" s="18">
        <v>7.0907799999999996</v>
      </c>
      <c r="F29" s="18">
        <v>7.2603900000000001</v>
      </c>
      <c r="G29" s="18">
        <v>6.4571300000000003</v>
      </c>
      <c r="H29" s="18">
        <v>3.7231299999999998</v>
      </c>
      <c r="I29" s="18">
        <v>5.9889799999999997</v>
      </c>
      <c r="J29" s="18">
        <v>8.8990100000000005</v>
      </c>
      <c r="K29" s="18">
        <v>11.32464</v>
      </c>
      <c r="L29" s="18">
        <v>13.0329</v>
      </c>
      <c r="M29" s="18">
        <v>13.367509999999999</v>
      </c>
      <c r="N29" s="18">
        <v>12.9916</v>
      </c>
      <c r="O29" s="18">
        <v>11.64387</v>
      </c>
      <c r="P29" s="18">
        <v>11.444570000000001</v>
      </c>
      <c r="Q29" s="18">
        <v>11.74436</v>
      </c>
      <c r="R29" s="18">
        <v>11.655189999999999</v>
      </c>
      <c r="S29" s="18">
        <v>11.414400000000001</v>
      </c>
      <c r="T29" s="18">
        <v>15.60317</v>
      </c>
      <c r="U29" s="18">
        <v>16.198499999999999</v>
      </c>
      <c r="V29" s="18">
        <v>15.53459</v>
      </c>
      <c r="W29" s="18">
        <v>14.824630000000001</v>
      </c>
      <c r="X29" s="18">
        <v>13.30672</v>
      </c>
      <c r="Y29" s="18">
        <v>11.305759999999999</v>
      </c>
      <c r="Z29" s="19">
        <f t="shared" si="2"/>
        <v>259.59759000000003</v>
      </c>
      <c r="AA29" s="20">
        <v>4</v>
      </c>
      <c r="AB29" s="21">
        <f t="shared" si="3"/>
        <v>1038.3903600000001</v>
      </c>
    </row>
    <row r="30" spans="1:28" ht="15.75" x14ac:dyDescent="0.25">
      <c r="A30" s="17">
        <v>44044</v>
      </c>
      <c r="B30" s="18">
        <v>9.0706699999999998</v>
      </c>
      <c r="C30" s="18">
        <v>7.9930700000000003</v>
      </c>
      <c r="D30" s="18">
        <v>7.3604399999999996</v>
      </c>
      <c r="E30" s="18">
        <v>6.9597699999999998</v>
      </c>
      <c r="F30" s="18">
        <v>7.1595700000000004</v>
      </c>
      <c r="G30" s="18">
        <v>6.9687799999999998</v>
      </c>
      <c r="H30" s="18">
        <v>3.6409600000000002</v>
      </c>
      <c r="I30" s="18">
        <v>5.8758800000000004</v>
      </c>
      <c r="J30" s="18">
        <v>8.7847000000000008</v>
      </c>
      <c r="K30" s="18">
        <v>11.435829999999999</v>
      </c>
      <c r="L30" s="18">
        <v>12.587059999999999</v>
      </c>
      <c r="M30" s="18">
        <v>13.815390000000001</v>
      </c>
      <c r="N30" s="18">
        <v>13.53308</v>
      </c>
      <c r="O30" s="18">
        <v>12.183590000000001</v>
      </c>
      <c r="P30" s="18">
        <v>11.768380000000001</v>
      </c>
      <c r="Q30" s="18">
        <v>11.45773</v>
      </c>
      <c r="R30" s="18">
        <v>11.13176</v>
      </c>
      <c r="S30" s="18">
        <v>11.48494</v>
      </c>
      <c r="T30" s="18">
        <v>15.707610000000001</v>
      </c>
      <c r="U30" s="18">
        <v>16.560580000000002</v>
      </c>
      <c r="V30" s="18">
        <v>15.641819999999999</v>
      </c>
      <c r="W30" s="18">
        <v>14.74649</v>
      </c>
      <c r="X30" s="18">
        <v>13.32014</v>
      </c>
      <c r="Y30" s="18">
        <v>11.51652</v>
      </c>
      <c r="Z30" s="19">
        <f t="shared" si="2"/>
        <v>260.70475999999996</v>
      </c>
      <c r="AA30" s="20">
        <v>5</v>
      </c>
      <c r="AB30" s="21">
        <f t="shared" si="3"/>
        <v>1303.5237999999999</v>
      </c>
    </row>
    <row r="31" spans="1:28" ht="15.75" x14ac:dyDescent="0.25">
      <c r="A31" s="17">
        <v>44075</v>
      </c>
      <c r="B31" s="18">
        <v>10.65273</v>
      </c>
      <c r="C31" s="18">
        <v>9.33873</v>
      </c>
      <c r="D31" s="18">
        <v>8.5605700000000002</v>
      </c>
      <c r="E31" s="18">
        <v>8.1343800000000002</v>
      </c>
      <c r="F31" s="18">
        <v>8.3195800000000002</v>
      </c>
      <c r="G31" s="18">
        <v>7.8790699999999996</v>
      </c>
      <c r="H31" s="18">
        <v>5.8325699999999996</v>
      </c>
      <c r="I31" s="18">
        <v>8.0751500000000007</v>
      </c>
      <c r="J31" s="18">
        <v>10.913349999999999</v>
      </c>
      <c r="K31" s="18">
        <v>13.49907</v>
      </c>
      <c r="L31" s="18">
        <v>15.339740000000001</v>
      </c>
      <c r="M31" s="18">
        <v>16.117319999999999</v>
      </c>
      <c r="N31" s="18">
        <v>15.658899999999999</v>
      </c>
      <c r="O31" s="18">
        <v>14.5016</v>
      </c>
      <c r="P31" s="18">
        <v>14.099500000000001</v>
      </c>
      <c r="Q31" s="18">
        <v>13.56264</v>
      </c>
      <c r="R31" s="18">
        <v>13.53989</v>
      </c>
      <c r="S31" s="18">
        <v>13.56212</v>
      </c>
      <c r="T31" s="18">
        <v>19.654250000000001</v>
      </c>
      <c r="U31" s="18">
        <v>19.088550000000001</v>
      </c>
      <c r="V31" s="18">
        <v>18.108789999999999</v>
      </c>
      <c r="W31" s="18">
        <v>16.933710000000001</v>
      </c>
      <c r="X31" s="18">
        <v>14.997479999999999</v>
      </c>
      <c r="Y31" s="18">
        <v>12.725210000000001</v>
      </c>
      <c r="Z31" s="19">
        <f t="shared" si="2"/>
        <v>309.0949</v>
      </c>
      <c r="AA31" s="20">
        <v>4</v>
      </c>
      <c r="AB31" s="21">
        <f t="shared" si="3"/>
        <v>1236.3796</v>
      </c>
    </row>
    <row r="32" spans="1:28" ht="15.75" x14ac:dyDescent="0.25">
      <c r="A32" s="17">
        <v>44105</v>
      </c>
      <c r="B32" s="18">
        <v>11.58455</v>
      </c>
      <c r="C32" s="18">
        <v>10.300829999999999</v>
      </c>
      <c r="D32" s="18">
        <v>9.48062</v>
      </c>
      <c r="E32" s="18">
        <v>9.1149000000000004</v>
      </c>
      <c r="F32" s="18">
        <v>9.3825900000000004</v>
      </c>
      <c r="G32" s="18">
        <v>8.5320900000000002</v>
      </c>
      <c r="H32" s="18">
        <v>6.5581800000000001</v>
      </c>
      <c r="I32" s="18">
        <v>9.6053099999999993</v>
      </c>
      <c r="J32" s="18">
        <v>12.86225</v>
      </c>
      <c r="K32" s="18">
        <v>14.723380000000001</v>
      </c>
      <c r="L32" s="18">
        <v>16.21922</v>
      </c>
      <c r="M32" s="18">
        <v>17.630030000000001</v>
      </c>
      <c r="N32" s="18">
        <v>16.905149999999999</v>
      </c>
      <c r="O32" s="18">
        <v>15.71705</v>
      </c>
      <c r="P32" s="18">
        <v>15.313840000000001</v>
      </c>
      <c r="Q32" s="18">
        <v>14.84844</v>
      </c>
      <c r="R32" s="18">
        <v>14.29954</v>
      </c>
      <c r="S32" s="18">
        <v>15.47452</v>
      </c>
      <c r="T32" s="18">
        <v>21.002130000000001</v>
      </c>
      <c r="U32" s="18">
        <v>19.93404</v>
      </c>
      <c r="V32" s="18">
        <v>18.939810000000001</v>
      </c>
      <c r="W32" s="18">
        <v>17.83521</v>
      </c>
      <c r="X32" s="18">
        <v>15.8354</v>
      </c>
      <c r="Y32" s="18">
        <v>13.348929999999999</v>
      </c>
      <c r="Z32" s="19">
        <f t="shared" si="2"/>
        <v>335.44801000000007</v>
      </c>
      <c r="AA32" s="20">
        <v>5</v>
      </c>
      <c r="AB32" s="21">
        <f t="shared" si="3"/>
        <v>1677.2400500000003</v>
      </c>
    </row>
    <row r="33" spans="1:28" ht="15.75" x14ac:dyDescent="0.25">
      <c r="A33" s="17">
        <v>44136</v>
      </c>
      <c r="B33" s="18">
        <v>11.77216</v>
      </c>
      <c r="C33" s="18">
        <v>10.519769999999999</v>
      </c>
      <c r="D33" s="18">
        <v>9.7784300000000002</v>
      </c>
      <c r="E33" s="18">
        <v>9.5008400000000002</v>
      </c>
      <c r="F33" s="18">
        <v>9.6448400000000003</v>
      </c>
      <c r="G33" s="18">
        <v>8.8833300000000008</v>
      </c>
      <c r="H33" s="18">
        <v>7.2819700000000003</v>
      </c>
      <c r="I33" s="18">
        <v>10.48812</v>
      </c>
      <c r="J33" s="18">
        <v>13.25811</v>
      </c>
      <c r="K33" s="18">
        <v>16.22381</v>
      </c>
      <c r="L33" s="18">
        <v>18.263660000000002</v>
      </c>
      <c r="M33" s="18">
        <v>18.037690000000001</v>
      </c>
      <c r="N33" s="18">
        <v>17.96611</v>
      </c>
      <c r="O33" s="18">
        <v>17.241320000000002</v>
      </c>
      <c r="P33" s="18">
        <v>15.978260000000001</v>
      </c>
      <c r="Q33" s="18">
        <v>15.867749999999999</v>
      </c>
      <c r="R33" s="18">
        <v>15.286</v>
      </c>
      <c r="S33" s="18">
        <v>17.214310000000001</v>
      </c>
      <c r="T33" s="18">
        <v>22.94566</v>
      </c>
      <c r="U33" s="18">
        <v>21.294080000000001</v>
      </c>
      <c r="V33" s="18">
        <v>21.204370000000001</v>
      </c>
      <c r="W33" s="18">
        <v>19.411829999999998</v>
      </c>
      <c r="X33" s="18">
        <v>17.329350000000002</v>
      </c>
      <c r="Y33" s="18">
        <v>14.541539999999999</v>
      </c>
      <c r="Z33" s="19">
        <f t="shared" si="2"/>
        <v>359.93331000000001</v>
      </c>
      <c r="AA33" s="20">
        <v>4</v>
      </c>
      <c r="AB33" s="21">
        <f t="shared" si="3"/>
        <v>1439.73324</v>
      </c>
    </row>
    <row r="34" spans="1:28" ht="16.5" thickBot="1" x14ac:dyDescent="0.3">
      <c r="A34" s="22">
        <v>44166</v>
      </c>
      <c r="B34" s="23">
        <v>16.049569999999999</v>
      </c>
      <c r="C34" s="23">
        <v>13.96364</v>
      </c>
      <c r="D34" s="23">
        <v>12.74447</v>
      </c>
      <c r="E34" s="23">
        <v>12.33225</v>
      </c>
      <c r="F34" s="23">
        <v>12.673389999999999</v>
      </c>
      <c r="G34" s="23">
        <v>12.398149999999999</v>
      </c>
      <c r="H34" s="23">
        <v>13.154529999999999</v>
      </c>
      <c r="I34" s="23">
        <v>16.275739999999999</v>
      </c>
      <c r="J34" s="23">
        <v>19.795970000000001</v>
      </c>
      <c r="K34" s="23">
        <v>22.716899999999999</v>
      </c>
      <c r="L34" s="23">
        <v>24.283259999999999</v>
      </c>
      <c r="M34" s="23">
        <v>25.63476</v>
      </c>
      <c r="N34" s="23">
        <v>25.47307</v>
      </c>
      <c r="O34" s="23">
        <v>24.612220000000001</v>
      </c>
      <c r="P34" s="23">
        <v>23.247199999999999</v>
      </c>
      <c r="Q34" s="23">
        <v>22.608419999999999</v>
      </c>
      <c r="R34" s="23">
        <v>21.724299999999999</v>
      </c>
      <c r="S34" s="23">
        <v>22.87979</v>
      </c>
      <c r="T34" s="23">
        <v>28.00169</v>
      </c>
      <c r="U34" s="23">
        <v>27.950430000000001</v>
      </c>
      <c r="V34" s="23">
        <v>26.65485</v>
      </c>
      <c r="W34" s="23">
        <v>25.697849999999999</v>
      </c>
      <c r="X34" s="23">
        <v>22.73387</v>
      </c>
      <c r="Y34" s="23">
        <v>19.255400000000002</v>
      </c>
      <c r="Z34" s="24">
        <f t="shared" si="2"/>
        <v>492.8617200000001</v>
      </c>
      <c r="AA34" s="25">
        <v>4</v>
      </c>
      <c r="AB34" s="26">
        <f t="shared" si="3"/>
        <v>1971.4468800000004</v>
      </c>
    </row>
    <row r="35" spans="1:28" ht="16.5" thickBot="1" x14ac:dyDescent="0.3">
      <c r="A35" s="32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9"/>
      <c r="AA35" s="30"/>
      <c r="AB35" s="31"/>
    </row>
    <row r="36" spans="1:28" ht="16.5" thickBot="1" x14ac:dyDescent="0.3">
      <c r="A36" s="5" t="s">
        <v>30</v>
      </c>
      <c r="E36" s="30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AA36" s="30"/>
      <c r="AB36" s="31"/>
    </row>
    <row r="37" spans="1:28" ht="16.5" thickBot="1" x14ac:dyDescent="0.3">
      <c r="A37" s="33"/>
      <c r="AA37" s="30"/>
      <c r="AB37" s="31"/>
    </row>
    <row r="38" spans="1:28" ht="15.95" customHeight="1" thickBot="1" x14ac:dyDescent="0.25">
      <c r="A38" s="9" t="s">
        <v>2</v>
      </c>
      <c r="B38" s="10" t="s">
        <v>3</v>
      </c>
      <c r="C38" s="10" t="s">
        <v>4</v>
      </c>
      <c r="D38" s="10" t="s">
        <v>5</v>
      </c>
      <c r="E38" s="10" t="s">
        <v>6</v>
      </c>
      <c r="F38" s="10" t="s">
        <v>7</v>
      </c>
      <c r="G38" s="10" t="s">
        <v>8</v>
      </c>
      <c r="H38" s="10" t="s">
        <v>9</v>
      </c>
      <c r="I38" s="10" t="s">
        <v>10</v>
      </c>
      <c r="J38" s="10" t="s">
        <v>11</v>
      </c>
      <c r="K38" s="10" t="s">
        <v>12</v>
      </c>
      <c r="L38" s="10" t="s">
        <v>13</v>
      </c>
      <c r="M38" s="10" t="s">
        <v>14</v>
      </c>
      <c r="N38" s="10" t="s">
        <v>15</v>
      </c>
      <c r="O38" s="10" t="s">
        <v>16</v>
      </c>
      <c r="P38" s="10" t="s">
        <v>17</v>
      </c>
      <c r="Q38" s="10" t="s">
        <v>18</v>
      </c>
      <c r="R38" s="10" t="s">
        <v>19</v>
      </c>
      <c r="S38" s="10" t="s">
        <v>20</v>
      </c>
      <c r="T38" s="10" t="s">
        <v>21</v>
      </c>
      <c r="U38" s="10" t="s">
        <v>22</v>
      </c>
      <c r="V38" s="10" t="s">
        <v>23</v>
      </c>
      <c r="W38" s="10" t="s">
        <v>24</v>
      </c>
      <c r="X38" s="10" t="s">
        <v>25</v>
      </c>
      <c r="Y38" s="10" t="s">
        <v>26</v>
      </c>
      <c r="Z38" s="10" t="s">
        <v>27</v>
      </c>
      <c r="AA38" s="10" t="s">
        <v>28</v>
      </c>
      <c r="AB38" s="11"/>
    </row>
    <row r="39" spans="1:28" ht="15.75" x14ac:dyDescent="0.25">
      <c r="A39" s="12">
        <v>43831</v>
      </c>
      <c r="B39" s="13">
        <v>13.605309999999999</v>
      </c>
      <c r="C39" s="13">
        <v>12.02805</v>
      </c>
      <c r="D39" s="13">
        <v>10.96332</v>
      </c>
      <c r="E39" s="13">
        <v>10.24184</v>
      </c>
      <c r="F39" s="13">
        <v>9.9326500000000006</v>
      </c>
      <c r="G39" s="13">
        <v>9.4726999999999997</v>
      </c>
      <c r="H39" s="13">
        <v>8.9181699999999999</v>
      </c>
      <c r="I39" s="13">
        <v>10.74972</v>
      </c>
      <c r="J39" s="13">
        <v>13.2852</v>
      </c>
      <c r="K39" s="13">
        <v>15.794269999999999</v>
      </c>
      <c r="L39" s="13">
        <v>17.84355</v>
      </c>
      <c r="M39" s="13">
        <v>19.262740000000001</v>
      </c>
      <c r="N39" s="13">
        <v>20.03359</v>
      </c>
      <c r="O39" s="13">
        <v>19.791429999999998</v>
      </c>
      <c r="P39" s="13">
        <v>18.883659999999999</v>
      </c>
      <c r="Q39" s="13">
        <v>18.155899999999999</v>
      </c>
      <c r="R39" s="13">
        <v>17.543369999999999</v>
      </c>
      <c r="S39" s="13">
        <v>17.28586</v>
      </c>
      <c r="T39" s="13">
        <v>18.872540000000001</v>
      </c>
      <c r="U39" s="13">
        <v>20.083649999999999</v>
      </c>
      <c r="V39" s="13">
        <v>20.196169999999999</v>
      </c>
      <c r="W39" s="13">
        <v>19.506550000000001</v>
      </c>
      <c r="X39" s="13">
        <v>17.088650000000001</v>
      </c>
      <c r="Y39" s="13">
        <v>14.1532</v>
      </c>
      <c r="Z39" s="14">
        <f>SUM(B39:Y39)</f>
        <v>373.69209000000006</v>
      </c>
      <c r="AA39" s="15">
        <v>5</v>
      </c>
      <c r="AB39" s="16">
        <f>+Z39*AA39</f>
        <v>1868.4604500000003</v>
      </c>
    </row>
    <row r="40" spans="1:28" ht="15.75" x14ac:dyDescent="0.25">
      <c r="A40" s="17">
        <v>43862</v>
      </c>
      <c r="B40" s="18">
        <v>13.68651</v>
      </c>
      <c r="C40" s="18">
        <v>12.090020000000001</v>
      </c>
      <c r="D40" s="18">
        <v>11.01272</v>
      </c>
      <c r="E40" s="18">
        <v>10.28097</v>
      </c>
      <c r="F40" s="18">
        <v>9.9648199999999996</v>
      </c>
      <c r="G40" s="18">
        <v>9.49756</v>
      </c>
      <c r="H40" s="18">
        <v>8.9626300000000008</v>
      </c>
      <c r="I40" s="18">
        <v>10.812340000000001</v>
      </c>
      <c r="J40" s="18">
        <v>13.37312</v>
      </c>
      <c r="K40" s="18">
        <v>15.91067</v>
      </c>
      <c r="L40" s="18">
        <v>17.987559999999998</v>
      </c>
      <c r="M40" s="18">
        <v>19.423960000000001</v>
      </c>
      <c r="N40" s="18">
        <v>20.208310000000001</v>
      </c>
      <c r="O40" s="18">
        <v>19.969950000000001</v>
      </c>
      <c r="P40" s="18">
        <v>19.05817</v>
      </c>
      <c r="Q40" s="18">
        <v>18.324529999999999</v>
      </c>
      <c r="R40" s="18">
        <v>17.7042</v>
      </c>
      <c r="S40" s="18">
        <v>17.436900000000001</v>
      </c>
      <c r="T40" s="18">
        <v>19.006070000000001</v>
      </c>
      <c r="U40" s="18">
        <v>20.22561</v>
      </c>
      <c r="V40" s="18">
        <v>20.33839</v>
      </c>
      <c r="W40" s="18">
        <v>19.64453</v>
      </c>
      <c r="X40" s="18">
        <v>17.199860000000001</v>
      </c>
      <c r="Y40" s="18">
        <v>14.23588</v>
      </c>
      <c r="Z40" s="19">
        <f t="shared" ref="Z40:Z50" si="4">SUM(B40:Y40)</f>
        <v>376.35528000000005</v>
      </c>
      <c r="AA40" s="20">
        <v>4</v>
      </c>
      <c r="AB40" s="21">
        <f>+Z40*AA40</f>
        <v>1505.4211200000002</v>
      </c>
    </row>
    <row r="41" spans="1:28" ht="15.75" x14ac:dyDescent="0.25">
      <c r="A41" s="17">
        <v>43891</v>
      </c>
      <c r="B41" s="18">
        <v>14.314019999999999</v>
      </c>
      <c r="C41" s="18">
        <v>12.675230000000001</v>
      </c>
      <c r="D41" s="18">
        <v>11.574960000000001</v>
      </c>
      <c r="E41" s="18">
        <v>10.832079999999999</v>
      </c>
      <c r="F41" s="18">
        <v>10.518549999999999</v>
      </c>
      <c r="G41" s="18">
        <v>10.062659999999999</v>
      </c>
      <c r="H41" s="18">
        <v>9.5497300000000003</v>
      </c>
      <c r="I41" s="18">
        <v>11.43905</v>
      </c>
      <c r="J41" s="18">
        <v>14.05428</v>
      </c>
      <c r="K41" s="18">
        <v>16.630970000000001</v>
      </c>
      <c r="L41" s="18">
        <v>18.736429999999999</v>
      </c>
      <c r="M41" s="18">
        <v>20.200089999999999</v>
      </c>
      <c r="N41" s="18">
        <v>20.985990000000001</v>
      </c>
      <c r="O41" s="18">
        <v>20.724170000000001</v>
      </c>
      <c r="P41" s="18">
        <v>19.782070000000001</v>
      </c>
      <c r="Q41" s="18">
        <v>19.034400000000002</v>
      </c>
      <c r="R41" s="18">
        <v>18.413599999999999</v>
      </c>
      <c r="S41" s="18">
        <v>18.18573</v>
      </c>
      <c r="T41" s="18">
        <v>19.933389999999999</v>
      </c>
      <c r="U41" s="18">
        <v>21.242909999999998</v>
      </c>
      <c r="V41" s="18">
        <v>21.319489999999998</v>
      </c>
      <c r="W41" s="18">
        <v>20.533169999999998</v>
      </c>
      <c r="X41" s="18">
        <v>17.963429999999999</v>
      </c>
      <c r="Y41" s="18">
        <v>14.88781</v>
      </c>
      <c r="Z41" s="19">
        <f t="shared" si="4"/>
        <v>393.59420999999992</v>
      </c>
      <c r="AA41" s="20">
        <v>5</v>
      </c>
      <c r="AB41" s="21">
        <f t="shared" ref="AB41:AB50" si="5">+Z41*AA41</f>
        <v>1967.9710499999997</v>
      </c>
    </row>
    <row r="42" spans="1:28" ht="15.75" x14ac:dyDescent="0.25">
      <c r="A42" s="17">
        <v>43922</v>
      </c>
      <c r="B42" s="18">
        <v>12.47662</v>
      </c>
      <c r="C42" s="18">
        <v>10.99625</v>
      </c>
      <c r="D42" s="18">
        <v>9.9898000000000007</v>
      </c>
      <c r="E42" s="18">
        <v>9.3020899999999997</v>
      </c>
      <c r="F42" s="18">
        <v>9.0020199999999999</v>
      </c>
      <c r="G42" s="18">
        <v>8.2217500000000001</v>
      </c>
      <c r="H42" s="18">
        <v>7.07003</v>
      </c>
      <c r="I42" s="18">
        <v>7.3285799999999997</v>
      </c>
      <c r="J42" s="18">
        <v>9.5597499999999993</v>
      </c>
      <c r="K42" s="18">
        <v>11.821730000000001</v>
      </c>
      <c r="L42" s="18">
        <v>13.765940000000001</v>
      </c>
      <c r="M42" s="18">
        <v>15.094519999999999</v>
      </c>
      <c r="N42" s="18">
        <v>15.836639999999999</v>
      </c>
      <c r="O42" s="18">
        <v>15.88579</v>
      </c>
      <c r="P42" s="18">
        <v>15.093859999999999</v>
      </c>
      <c r="Q42" s="18">
        <v>15.047140000000001</v>
      </c>
      <c r="R42" s="18">
        <v>14.672790000000001</v>
      </c>
      <c r="S42" s="18">
        <v>15.13655</v>
      </c>
      <c r="T42" s="18">
        <v>17.294270000000001</v>
      </c>
      <c r="U42" s="18">
        <v>18.371410000000001</v>
      </c>
      <c r="V42" s="18">
        <v>18.510010000000001</v>
      </c>
      <c r="W42" s="18">
        <v>17.92841</v>
      </c>
      <c r="X42" s="18">
        <v>15.708489999999999</v>
      </c>
      <c r="Y42" s="18">
        <v>12.974690000000001</v>
      </c>
      <c r="Z42" s="19">
        <f t="shared" si="4"/>
        <v>317.08913000000001</v>
      </c>
      <c r="AA42" s="20">
        <v>6</v>
      </c>
      <c r="AB42" s="21">
        <f t="shared" si="5"/>
        <v>1902.53478</v>
      </c>
    </row>
    <row r="43" spans="1:28" ht="15.75" x14ac:dyDescent="0.25">
      <c r="A43" s="17">
        <v>43952</v>
      </c>
      <c r="B43" s="18">
        <v>11.12623</v>
      </c>
      <c r="C43" s="18">
        <v>9.7690400000000004</v>
      </c>
      <c r="D43" s="18">
        <v>8.8326200000000004</v>
      </c>
      <c r="E43" s="18">
        <v>8.1869899999999998</v>
      </c>
      <c r="F43" s="18">
        <v>7.89757</v>
      </c>
      <c r="G43" s="18">
        <v>6.4541500000000003</v>
      </c>
      <c r="H43" s="18">
        <v>2.6861700000000002</v>
      </c>
      <c r="I43" s="18">
        <v>3.69218</v>
      </c>
      <c r="J43" s="18">
        <v>5.3834099999999996</v>
      </c>
      <c r="K43" s="18">
        <v>7.3921000000000001</v>
      </c>
      <c r="L43" s="18">
        <v>8.9377800000000001</v>
      </c>
      <c r="M43" s="18">
        <v>10.0655</v>
      </c>
      <c r="N43" s="18">
        <v>10.997479999999999</v>
      </c>
      <c r="O43" s="18">
        <v>11.06499</v>
      </c>
      <c r="P43" s="18">
        <v>10.46575</v>
      </c>
      <c r="Q43" s="18">
        <v>10.39385</v>
      </c>
      <c r="R43" s="18">
        <v>10.052580000000001</v>
      </c>
      <c r="S43" s="18">
        <v>10.13808</v>
      </c>
      <c r="T43" s="18">
        <v>15.244479999999999</v>
      </c>
      <c r="U43" s="18">
        <v>16.11787</v>
      </c>
      <c r="V43" s="18">
        <v>16.33013</v>
      </c>
      <c r="W43" s="18">
        <v>15.94191</v>
      </c>
      <c r="X43" s="18">
        <v>14.02849</v>
      </c>
      <c r="Y43" s="18">
        <v>11.564489999999999</v>
      </c>
      <c r="Z43" s="19">
        <f t="shared" si="4"/>
        <v>242.76384000000004</v>
      </c>
      <c r="AA43" s="20">
        <v>6</v>
      </c>
      <c r="AB43" s="21">
        <f t="shared" si="5"/>
        <v>1456.5830400000002</v>
      </c>
    </row>
    <row r="44" spans="1:28" ht="15.75" x14ac:dyDescent="0.25">
      <c r="A44" s="17">
        <v>43983</v>
      </c>
      <c r="B44" s="18">
        <v>9.3097799999999999</v>
      </c>
      <c r="C44" s="18">
        <v>8.1092499999999994</v>
      </c>
      <c r="D44" s="18">
        <v>7.266</v>
      </c>
      <c r="E44" s="18">
        <v>6.6769699999999998</v>
      </c>
      <c r="F44" s="18">
        <v>6.4030100000000001</v>
      </c>
      <c r="G44" s="18">
        <v>5.0227500000000003</v>
      </c>
      <c r="H44" s="18">
        <v>1.03552</v>
      </c>
      <c r="I44" s="18">
        <v>2.2667600000000001</v>
      </c>
      <c r="J44" s="18">
        <v>3.1210900000000001</v>
      </c>
      <c r="K44" s="18">
        <v>5.1853600000000002</v>
      </c>
      <c r="L44" s="18">
        <v>6.6335699999999997</v>
      </c>
      <c r="M44" s="18">
        <v>7.6607399999999997</v>
      </c>
      <c r="N44" s="18">
        <v>8.7503899999999994</v>
      </c>
      <c r="O44" s="18">
        <v>9.0525000000000002</v>
      </c>
      <c r="P44" s="18">
        <v>8.5023499999999999</v>
      </c>
      <c r="Q44" s="18">
        <v>7.9142799999999998</v>
      </c>
      <c r="R44" s="18">
        <v>7.6869199999999998</v>
      </c>
      <c r="S44" s="18">
        <v>7.3564600000000002</v>
      </c>
      <c r="T44" s="18">
        <v>12.686590000000001</v>
      </c>
      <c r="U44" s="18">
        <v>13.343059999999999</v>
      </c>
      <c r="V44" s="18">
        <v>13.604380000000001</v>
      </c>
      <c r="W44" s="18">
        <v>13.39629</v>
      </c>
      <c r="X44" s="18">
        <v>11.80996</v>
      </c>
      <c r="Y44" s="18">
        <v>9.67136</v>
      </c>
      <c r="Z44" s="19">
        <f t="shared" si="4"/>
        <v>192.46533999999997</v>
      </c>
      <c r="AA44" s="20">
        <v>4</v>
      </c>
      <c r="AB44" s="21">
        <f t="shared" si="5"/>
        <v>769.86135999999988</v>
      </c>
    </row>
    <row r="45" spans="1:28" ht="15.75" x14ac:dyDescent="0.25">
      <c r="A45" s="17">
        <v>44013</v>
      </c>
      <c r="B45" s="18">
        <v>9.4264799999999997</v>
      </c>
      <c r="C45" s="18">
        <v>8.2233099999999997</v>
      </c>
      <c r="D45" s="18">
        <v>7.3760300000000001</v>
      </c>
      <c r="E45" s="18">
        <v>6.7838500000000002</v>
      </c>
      <c r="F45" s="18">
        <v>6.5118799999999997</v>
      </c>
      <c r="G45" s="18">
        <v>4.9394099999999996</v>
      </c>
      <c r="H45" s="18">
        <v>0.78290999999999999</v>
      </c>
      <c r="I45" s="18">
        <v>1.6769099999999999</v>
      </c>
      <c r="J45" s="18">
        <v>3.1413600000000002</v>
      </c>
      <c r="K45" s="18">
        <v>5.21983</v>
      </c>
      <c r="L45" s="18">
        <v>6.8778600000000001</v>
      </c>
      <c r="M45" s="18">
        <v>7.7507999999999999</v>
      </c>
      <c r="N45" s="18">
        <v>8.4075699999999998</v>
      </c>
      <c r="O45" s="18">
        <v>8.2213700000000003</v>
      </c>
      <c r="P45" s="18">
        <v>8.1338500000000007</v>
      </c>
      <c r="Q45" s="18">
        <v>8.2438400000000005</v>
      </c>
      <c r="R45" s="18">
        <v>8.3857800000000005</v>
      </c>
      <c r="S45" s="18">
        <v>8.4223599999999994</v>
      </c>
      <c r="T45" s="18">
        <v>12.8299</v>
      </c>
      <c r="U45" s="18">
        <v>13.483499999999999</v>
      </c>
      <c r="V45" s="18">
        <v>13.74507</v>
      </c>
      <c r="W45" s="18">
        <v>13.53397</v>
      </c>
      <c r="X45" s="18">
        <v>11.94059</v>
      </c>
      <c r="Y45" s="18">
        <v>9.7841000000000005</v>
      </c>
      <c r="Z45" s="19">
        <f t="shared" si="4"/>
        <v>193.84252999999998</v>
      </c>
      <c r="AA45" s="20">
        <v>4</v>
      </c>
      <c r="AB45" s="21">
        <f t="shared" si="5"/>
        <v>775.37011999999993</v>
      </c>
    </row>
    <row r="46" spans="1:28" ht="15.75" x14ac:dyDescent="0.25">
      <c r="A46" s="17">
        <v>44044</v>
      </c>
      <c r="B46" s="18">
        <v>9.6499000000000006</v>
      </c>
      <c r="C46" s="18">
        <v>8.4353499999999997</v>
      </c>
      <c r="D46" s="18">
        <v>7.5841700000000003</v>
      </c>
      <c r="E46" s="18">
        <v>6.9892300000000001</v>
      </c>
      <c r="F46" s="18">
        <v>6.71983</v>
      </c>
      <c r="G46" s="18">
        <v>5.5726500000000003</v>
      </c>
      <c r="H46" s="18">
        <v>0.98482999999999998</v>
      </c>
      <c r="I46" s="18">
        <v>1.7968900000000001</v>
      </c>
      <c r="J46" s="18">
        <v>3.6611699999999998</v>
      </c>
      <c r="K46" s="18">
        <v>5.7194700000000003</v>
      </c>
      <c r="L46" s="18">
        <v>6.8084300000000004</v>
      </c>
      <c r="M46" s="18">
        <v>7.91275</v>
      </c>
      <c r="N46" s="18">
        <v>8.7021999999999995</v>
      </c>
      <c r="O46" s="18">
        <v>8.6951999999999998</v>
      </c>
      <c r="P46" s="18">
        <v>8.2778100000000006</v>
      </c>
      <c r="Q46" s="18">
        <v>8.0240899999999993</v>
      </c>
      <c r="R46" s="18">
        <v>7.8822599999999996</v>
      </c>
      <c r="S46" s="18">
        <v>8.7377400000000005</v>
      </c>
      <c r="T46" s="18">
        <v>13.249180000000001</v>
      </c>
      <c r="U46" s="18">
        <v>13.95392</v>
      </c>
      <c r="V46" s="18">
        <v>14.1723</v>
      </c>
      <c r="W46" s="18">
        <v>13.88804</v>
      </c>
      <c r="X46" s="18">
        <v>12.212870000000001</v>
      </c>
      <c r="Y46" s="18">
        <v>10.00935</v>
      </c>
      <c r="Z46" s="19">
        <f t="shared" si="4"/>
        <v>199.63963000000004</v>
      </c>
      <c r="AA46" s="20">
        <v>6</v>
      </c>
      <c r="AB46" s="21">
        <f t="shared" si="5"/>
        <v>1197.8377800000003</v>
      </c>
    </row>
    <row r="47" spans="1:28" ht="15.75" x14ac:dyDescent="0.25">
      <c r="A47" s="17">
        <v>44075</v>
      </c>
      <c r="B47" s="18">
        <v>10.72068</v>
      </c>
      <c r="C47" s="18">
        <v>9.3951799999999999</v>
      </c>
      <c r="D47" s="18">
        <v>8.4783799999999996</v>
      </c>
      <c r="E47" s="18">
        <v>7.8432500000000003</v>
      </c>
      <c r="F47" s="18">
        <v>7.5586099999999998</v>
      </c>
      <c r="G47" s="18">
        <v>6.2478100000000003</v>
      </c>
      <c r="H47" s="18">
        <v>2.34565</v>
      </c>
      <c r="I47" s="18">
        <v>3.1312099999999998</v>
      </c>
      <c r="J47" s="18">
        <v>4.6954000000000002</v>
      </c>
      <c r="K47" s="18">
        <v>6.5710100000000002</v>
      </c>
      <c r="L47" s="18">
        <v>8.3668399999999998</v>
      </c>
      <c r="M47" s="18">
        <v>9.4188700000000001</v>
      </c>
      <c r="N47" s="18">
        <v>10.23766</v>
      </c>
      <c r="O47" s="18">
        <v>10.224460000000001</v>
      </c>
      <c r="P47" s="18">
        <v>10.100770000000001</v>
      </c>
      <c r="Q47" s="18">
        <v>9.7331699999999994</v>
      </c>
      <c r="R47" s="18">
        <v>9.7663499999999992</v>
      </c>
      <c r="S47" s="18">
        <v>9.4954000000000001</v>
      </c>
      <c r="T47" s="18">
        <v>14.7342</v>
      </c>
      <c r="U47" s="18">
        <v>15.569190000000001</v>
      </c>
      <c r="V47" s="18">
        <v>15.78026</v>
      </c>
      <c r="W47" s="18">
        <v>15.41145</v>
      </c>
      <c r="X47" s="18">
        <v>13.54715</v>
      </c>
      <c r="Y47" s="18">
        <v>11.13885</v>
      </c>
      <c r="Z47" s="19">
        <f t="shared" si="4"/>
        <v>230.51179999999994</v>
      </c>
      <c r="AA47" s="20">
        <v>4</v>
      </c>
      <c r="AB47" s="21">
        <f t="shared" si="5"/>
        <v>922.04719999999975</v>
      </c>
    </row>
    <row r="48" spans="1:28" ht="15.75" x14ac:dyDescent="0.25">
      <c r="A48" s="17">
        <v>44105</v>
      </c>
      <c r="B48" s="18">
        <v>11.86633</v>
      </c>
      <c r="C48" s="18">
        <v>10.44454</v>
      </c>
      <c r="D48" s="18">
        <v>9.4712300000000003</v>
      </c>
      <c r="E48" s="18">
        <v>8.8044899999999995</v>
      </c>
      <c r="F48" s="18">
        <v>8.5121099999999998</v>
      </c>
      <c r="G48" s="18">
        <v>6.8348599999999999</v>
      </c>
      <c r="H48" s="18">
        <v>3.07239</v>
      </c>
      <c r="I48" s="18">
        <v>4.4343399999999997</v>
      </c>
      <c r="J48" s="18">
        <v>6.5647799999999998</v>
      </c>
      <c r="K48" s="18">
        <v>8.2638300000000005</v>
      </c>
      <c r="L48" s="18">
        <v>9.7820300000000007</v>
      </c>
      <c r="M48" s="18">
        <v>10.99804</v>
      </c>
      <c r="N48" s="18">
        <v>11.71823</v>
      </c>
      <c r="O48" s="18">
        <v>12.11896</v>
      </c>
      <c r="P48" s="18">
        <v>11.92831</v>
      </c>
      <c r="Q48" s="18">
        <v>11.53302</v>
      </c>
      <c r="R48" s="18">
        <v>11.033149999999999</v>
      </c>
      <c r="S48" s="18">
        <v>10.77178</v>
      </c>
      <c r="T48" s="18">
        <v>16.38035</v>
      </c>
      <c r="U48" s="18">
        <v>17.36825</v>
      </c>
      <c r="V48" s="18">
        <v>17.53782</v>
      </c>
      <c r="W48" s="18">
        <v>17.036940000000001</v>
      </c>
      <c r="X48" s="18">
        <v>14.953239999999999</v>
      </c>
      <c r="Y48" s="18">
        <v>12.336980000000001</v>
      </c>
      <c r="Z48" s="19">
        <f t="shared" si="4"/>
        <v>263.76600000000002</v>
      </c>
      <c r="AA48" s="20">
        <v>4</v>
      </c>
      <c r="AB48" s="21">
        <f t="shared" si="5"/>
        <v>1055.0640000000001</v>
      </c>
    </row>
    <row r="49" spans="1:28" ht="15.75" x14ac:dyDescent="0.25">
      <c r="A49" s="17">
        <v>44136</v>
      </c>
      <c r="B49" s="18">
        <v>12.26366</v>
      </c>
      <c r="C49" s="18">
        <v>10.79424</v>
      </c>
      <c r="D49" s="18">
        <v>9.7889900000000001</v>
      </c>
      <c r="E49" s="18">
        <v>9.1005699999999994</v>
      </c>
      <c r="F49" s="18">
        <v>8.7947799999999994</v>
      </c>
      <c r="G49" s="18">
        <v>7.0652600000000003</v>
      </c>
      <c r="H49" s="18">
        <v>3.3516699999999999</v>
      </c>
      <c r="I49" s="18">
        <v>5.0239099999999999</v>
      </c>
      <c r="J49" s="18">
        <v>6.6323600000000003</v>
      </c>
      <c r="K49" s="18">
        <v>8.9538399999999996</v>
      </c>
      <c r="L49" s="18">
        <v>10.88227</v>
      </c>
      <c r="M49" s="18">
        <v>11.71392</v>
      </c>
      <c r="N49" s="18">
        <v>12.74944</v>
      </c>
      <c r="O49" s="18">
        <v>12.88613</v>
      </c>
      <c r="P49" s="18">
        <v>12.07799</v>
      </c>
      <c r="Q49" s="18">
        <v>11.92572</v>
      </c>
      <c r="R49" s="18">
        <v>11.43473</v>
      </c>
      <c r="S49" s="18">
        <v>11.79533</v>
      </c>
      <c r="T49" s="18">
        <v>16.822040000000001</v>
      </c>
      <c r="U49" s="18">
        <v>17.825569999999999</v>
      </c>
      <c r="V49" s="18">
        <v>18.02534</v>
      </c>
      <c r="W49" s="18">
        <v>17.54814</v>
      </c>
      <c r="X49" s="18">
        <v>15.435549999999999</v>
      </c>
      <c r="Y49" s="18">
        <v>12.757350000000001</v>
      </c>
      <c r="Z49" s="19">
        <f t="shared" si="4"/>
        <v>275.64879999999999</v>
      </c>
      <c r="AA49" s="20">
        <v>5</v>
      </c>
      <c r="AB49" s="21">
        <f t="shared" si="5"/>
        <v>1378.2439999999999</v>
      </c>
    </row>
    <row r="50" spans="1:28" ht="16.5" thickBot="1" x14ac:dyDescent="0.3">
      <c r="A50" s="22">
        <v>44166</v>
      </c>
      <c r="B50" s="23">
        <v>15.56691</v>
      </c>
      <c r="C50" s="23">
        <v>13.816789999999999</v>
      </c>
      <c r="D50" s="23">
        <v>12.64518</v>
      </c>
      <c r="E50" s="23">
        <v>11.856299999999999</v>
      </c>
      <c r="F50" s="23">
        <v>11.52641</v>
      </c>
      <c r="G50" s="23">
        <v>10.06842</v>
      </c>
      <c r="H50" s="23">
        <v>9.6178600000000003</v>
      </c>
      <c r="I50" s="23">
        <v>11.1073</v>
      </c>
      <c r="J50" s="23">
        <v>13.5914</v>
      </c>
      <c r="K50" s="23">
        <v>15.98587</v>
      </c>
      <c r="L50" s="23">
        <v>17.590389999999999</v>
      </c>
      <c r="M50" s="23">
        <v>19.167860000000001</v>
      </c>
      <c r="N50" s="23">
        <v>20.30264</v>
      </c>
      <c r="O50" s="23">
        <v>20.36711</v>
      </c>
      <c r="P50" s="23">
        <v>19.516970000000001</v>
      </c>
      <c r="Q50" s="23">
        <v>18.85754</v>
      </c>
      <c r="R50" s="23">
        <v>18.348179999999999</v>
      </c>
      <c r="S50" s="23">
        <v>18.632249999999999</v>
      </c>
      <c r="T50" s="23">
        <v>21.62968</v>
      </c>
      <c r="U50" s="23">
        <v>23.057980000000001</v>
      </c>
      <c r="V50" s="23">
        <v>23.12398</v>
      </c>
      <c r="W50" s="23">
        <v>22.25245</v>
      </c>
      <c r="X50" s="23">
        <v>19.483779999999999</v>
      </c>
      <c r="Y50" s="23">
        <v>16.188079999999999</v>
      </c>
      <c r="Z50" s="24">
        <f t="shared" si="4"/>
        <v>404.30133000000006</v>
      </c>
      <c r="AA50" s="25">
        <v>6</v>
      </c>
      <c r="AB50" s="26">
        <f t="shared" si="5"/>
        <v>2425.8079800000005</v>
      </c>
    </row>
    <row r="51" spans="1:28" ht="16.5" thickBot="1" x14ac:dyDescent="0.3">
      <c r="A51" s="34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9"/>
      <c r="AA51" s="30"/>
      <c r="AB51" s="31"/>
    </row>
    <row r="52" spans="1:28" ht="16.5" thickBot="1" x14ac:dyDescent="0.3">
      <c r="A52" s="5" t="s">
        <v>31</v>
      </c>
      <c r="E52" s="30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AA52" s="30"/>
      <c r="AB52" s="31"/>
    </row>
    <row r="53" spans="1:28" ht="16.5" thickBot="1" x14ac:dyDescent="0.3">
      <c r="A53" s="33"/>
      <c r="AA53" s="30"/>
      <c r="AB53" s="31"/>
    </row>
    <row r="54" spans="1:28" ht="15.95" customHeight="1" thickBot="1" x14ac:dyDescent="0.25">
      <c r="A54" s="9" t="s">
        <v>2</v>
      </c>
      <c r="B54" s="10" t="s">
        <v>3</v>
      </c>
      <c r="C54" s="10" t="s">
        <v>4</v>
      </c>
      <c r="D54" s="10" t="s">
        <v>5</v>
      </c>
      <c r="E54" s="10" t="s">
        <v>6</v>
      </c>
      <c r="F54" s="10" t="s">
        <v>7</v>
      </c>
      <c r="G54" s="10" t="s">
        <v>8</v>
      </c>
      <c r="H54" s="10" t="s">
        <v>9</v>
      </c>
      <c r="I54" s="10" t="s">
        <v>10</v>
      </c>
      <c r="J54" s="10" t="s">
        <v>11</v>
      </c>
      <c r="K54" s="10" t="s">
        <v>12</v>
      </c>
      <c r="L54" s="10" t="s">
        <v>13</v>
      </c>
      <c r="M54" s="10" t="s">
        <v>14</v>
      </c>
      <c r="N54" s="10" t="s">
        <v>15</v>
      </c>
      <c r="O54" s="10" t="s">
        <v>16</v>
      </c>
      <c r="P54" s="10" t="s">
        <v>17</v>
      </c>
      <c r="Q54" s="10" t="s">
        <v>18</v>
      </c>
      <c r="R54" s="10" t="s">
        <v>19</v>
      </c>
      <c r="S54" s="10" t="s">
        <v>20</v>
      </c>
      <c r="T54" s="10" t="s">
        <v>21</v>
      </c>
      <c r="U54" s="10" t="s">
        <v>22</v>
      </c>
      <c r="V54" s="10" t="s">
        <v>23</v>
      </c>
      <c r="W54" s="10" t="s">
        <v>24</v>
      </c>
      <c r="X54" s="10" t="s">
        <v>25</v>
      </c>
      <c r="Y54" s="10" t="s">
        <v>26</v>
      </c>
      <c r="Z54" s="10" t="s">
        <v>27</v>
      </c>
      <c r="AA54" s="10" t="s">
        <v>28</v>
      </c>
      <c r="AB54" s="11"/>
    </row>
    <row r="55" spans="1:28" ht="15.75" x14ac:dyDescent="0.25">
      <c r="A55" s="12">
        <v>43831</v>
      </c>
      <c r="B55" s="13">
        <v>11.49953</v>
      </c>
      <c r="C55" s="13">
        <v>10.212590000000001</v>
      </c>
      <c r="D55" s="13">
        <v>9.4865600000000008</v>
      </c>
      <c r="E55" s="13">
        <v>9.0780399999999997</v>
      </c>
      <c r="F55" s="13">
        <v>9.1173999999999999</v>
      </c>
      <c r="G55" s="13">
        <v>8.9422200000000007</v>
      </c>
      <c r="H55" s="13">
        <v>8.3823100000000004</v>
      </c>
      <c r="I55" s="13">
        <v>10.257910000000001</v>
      </c>
      <c r="J55" s="13">
        <v>12.91353</v>
      </c>
      <c r="K55" s="13">
        <v>15.614549999999999</v>
      </c>
      <c r="L55" s="13">
        <v>17.840620000000001</v>
      </c>
      <c r="M55" s="13">
        <v>19.448530000000002</v>
      </c>
      <c r="N55" s="13">
        <v>20.033339999999999</v>
      </c>
      <c r="O55" s="13">
        <v>19.434259999999998</v>
      </c>
      <c r="P55" s="13">
        <v>18.204979999999999</v>
      </c>
      <c r="Q55" s="13">
        <v>17.477150000000002</v>
      </c>
      <c r="R55" s="13">
        <v>16.853059999999999</v>
      </c>
      <c r="S55" s="13">
        <v>16.788969999999999</v>
      </c>
      <c r="T55" s="13">
        <v>18.96602</v>
      </c>
      <c r="U55" s="13">
        <v>20.699719999999999</v>
      </c>
      <c r="V55" s="13">
        <v>20.344860000000001</v>
      </c>
      <c r="W55" s="13">
        <v>18.8611</v>
      </c>
      <c r="X55" s="13">
        <v>16.009869999999999</v>
      </c>
      <c r="Y55" s="13">
        <v>12.65812</v>
      </c>
      <c r="Z55" s="14">
        <f>SUM(B55:Y55)</f>
        <v>359.12523999999996</v>
      </c>
      <c r="AA55" s="15">
        <v>1</v>
      </c>
      <c r="AB55" s="16">
        <f>+Z55*AA55</f>
        <v>359.12523999999996</v>
      </c>
    </row>
    <row r="56" spans="1:28" ht="15.75" x14ac:dyDescent="0.25">
      <c r="A56" s="17">
        <v>43862</v>
      </c>
      <c r="B56" s="18">
        <v>11.907120000000001</v>
      </c>
      <c r="C56" s="18">
        <v>10.573840000000001</v>
      </c>
      <c r="D56" s="18">
        <v>9.8237900000000007</v>
      </c>
      <c r="E56" s="18">
        <v>9.4007699999999996</v>
      </c>
      <c r="F56" s="18">
        <v>9.4408999999999992</v>
      </c>
      <c r="G56" s="18">
        <v>9.2692300000000003</v>
      </c>
      <c r="H56" s="18">
        <v>8.7551299999999994</v>
      </c>
      <c r="I56" s="18">
        <v>10.685750000000001</v>
      </c>
      <c r="J56" s="18">
        <v>13.418990000000001</v>
      </c>
      <c r="K56" s="18">
        <v>16.195869999999999</v>
      </c>
      <c r="L56" s="18">
        <v>18.48517</v>
      </c>
      <c r="M56" s="18">
        <v>20.139890000000001</v>
      </c>
      <c r="N56" s="18">
        <v>20.739850000000001</v>
      </c>
      <c r="O56" s="18">
        <v>20.122229999999998</v>
      </c>
      <c r="P56" s="18">
        <v>18.859010000000001</v>
      </c>
      <c r="Q56" s="18">
        <v>18.110320000000002</v>
      </c>
      <c r="R56" s="18">
        <v>17.470749999999999</v>
      </c>
      <c r="S56" s="18">
        <v>17.416830000000001</v>
      </c>
      <c r="T56" s="18">
        <v>19.671990000000001</v>
      </c>
      <c r="U56" s="18">
        <v>21.485289999999999</v>
      </c>
      <c r="V56" s="18">
        <v>21.103870000000001</v>
      </c>
      <c r="W56" s="18">
        <v>19.544319999999999</v>
      </c>
      <c r="X56" s="18">
        <v>16.571670000000001</v>
      </c>
      <c r="Y56" s="18">
        <v>13.092639999999999</v>
      </c>
      <c r="Z56" s="19">
        <f t="shared" ref="Z56:Z66" si="6">SUM(B56:Y56)</f>
        <v>372.28521999999998</v>
      </c>
      <c r="AA56" s="20">
        <v>0</v>
      </c>
      <c r="AB56" s="21">
        <f>+Z56*AA56</f>
        <v>0</v>
      </c>
    </row>
    <row r="57" spans="1:28" ht="15.75" x14ac:dyDescent="0.25">
      <c r="A57" s="17">
        <v>43891</v>
      </c>
      <c r="B57" s="18">
        <v>12.735799999999999</v>
      </c>
      <c r="C57" s="18">
        <v>11.349600000000001</v>
      </c>
      <c r="D57" s="18">
        <v>10.56649</v>
      </c>
      <c r="E57" s="18">
        <v>10.12959</v>
      </c>
      <c r="F57" s="18">
        <v>10.17305</v>
      </c>
      <c r="G57" s="18">
        <v>10.007289999999999</v>
      </c>
      <c r="H57" s="18">
        <v>9.5293600000000005</v>
      </c>
      <c r="I57" s="18">
        <v>11.525230000000001</v>
      </c>
      <c r="J57" s="18">
        <v>14.34783</v>
      </c>
      <c r="K57" s="18">
        <v>17.201519999999999</v>
      </c>
      <c r="L57" s="18">
        <v>19.55884</v>
      </c>
      <c r="M57" s="18">
        <v>21.268969999999999</v>
      </c>
      <c r="N57" s="18">
        <v>21.880569999999999</v>
      </c>
      <c r="O57" s="18">
        <v>21.23132</v>
      </c>
      <c r="P57" s="18">
        <v>19.920310000000001</v>
      </c>
      <c r="Q57" s="18">
        <v>19.152539999999998</v>
      </c>
      <c r="R57" s="18">
        <v>18.5078</v>
      </c>
      <c r="S57" s="18">
        <v>18.49709</v>
      </c>
      <c r="T57" s="18">
        <v>20.914940000000001</v>
      </c>
      <c r="U57" s="18">
        <v>22.810580000000002</v>
      </c>
      <c r="V57" s="18">
        <v>22.384370000000001</v>
      </c>
      <c r="W57" s="18">
        <v>20.721070000000001</v>
      </c>
      <c r="X57" s="18">
        <v>17.59581</v>
      </c>
      <c r="Y57" s="18">
        <v>13.980169999999999</v>
      </c>
      <c r="Z57" s="19">
        <f t="shared" si="6"/>
        <v>395.99014000000005</v>
      </c>
      <c r="AA57" s="20">
        <v>1</v>
      </c>
      <c r="AB57" s="21">
        <f t="shared" ref="AB57:AB66" si="7">+Z57*AA57</f>
        <v>395.99014000000005</v>
      </c>
    </row>
    <row r="58" spans="1:28" ht="15.75" x14ac:dyDescent="0.25">
      <c r="A58" s="17">
        <v>43922</v>
      </c>
      <c r="B58" s="18">
        <v>10.941850000000001</v>
      </c>
      <c r="C58" s="18">
        <v>9.6944599999999994</v>
      </c>
      <c r="D58" s="18">
        <v>8.9952299999999994</v>
      </c>
      <c r="E58" s="18">
        <v>8.5963700000000003</v>
      </c>
      <c r="F58" s="18">
        <v>8.6314799999999998</v>
      </c>
      <c r="G58" s="18">
        <v>8.1253299999999999</v>
      </c>
      <c r="H58" s="18">
        <v>7.0052899999999996</v>
      </c>
      <c r="I58" s="18">
        <v>7.3487600000000004</v>
      </c>
      <c r="J58" s="18">
        <v>9.7621300000000009</v>
      </c>
      <c r="K58" s="18">
        <v>12.26693</v>
      </c>
      <c r="L58" s="18">
        <v>14.4245</v>
      </c>
      <c r="M58" s="18">
        <v>15.96926</v>
      </c>
      <c r="N58" s="18">
        <v>16.54204</v>
      </c>
      <c r="O58" s="18">
        <v>16.235759999999999</v>
      </c>
      <c r="P58" s="18">
        <v>15.1053</v>
      </c>
      <c r="Q58" s="18">
        <v>15.040190000000001</v>
      </c>
      <c r="R58" s="18">
        <v>14.6378</v>
      </c>
      <c r="S58" s="18">
        <v>15.29045</v>
      </c>
      <c r="T58" s="18">
        <v>18.109190000000002</v>
      </c>
      <c r="U58" s="18">
        <v>19.795089999999998</v>
      </c>
      <c r="V58" s="18">
        <v>19.46349</v>
      </c>
      <c r="W58" s="18">
        <v>18.045539999999999</v>
      </c>
      <c r="X58" s="18">
        <v>15.29904</v>
      </c>
      <c r="Y58" s="18">
        <v>12.045719999999999</v>
      </c>
      <c r="Z58" s="19">
        <f t="shared" si="6"/>
        <v>317.37119999999999</v>
      </c>
      <c r="AA58" s="20">
        <v>0</v>
      </c>
      <c r="AB58" s="21">
        <f t="shared" si="7"/>
        <v>0</v>
      </c>
    </row>
    <row r="59" spans="1:28" ht="15.75" x14ac:dyDescent="0.25">
      <c r="A59" s="17">
        <v>43952</v>
      </c>
      <c r="B59" s="18">
        <v>9.71617</v>
      </c>
      <c r="C59" s="18">
        <v>8.5726800000000001</v>
      </c>
      <c r="D59" s="18">
        <v>7.9340700000000002</v>
      </c>
      <c r="E59" s="18">
        <v>7.5645199999999999</v>
      </c>
      <c r="F59" s="18">
        <v>7.5933599999999997</v>
      </c>
      <c r="G59" s="18">
        <v>6.4032900000000001</v>
      </c>
      <c r="H59" s="18">
        <v>2.67171</v>
      </c>
      <c r="I59" s="18">
        <v>3.7566299999999999</v>
      </c>
      <c r="J59" s="18">
        <v>5.62845</v>
      </c>
      <c r="K59" s="18">
        <v>7.8742700000000001</v>
      </c>
      <c r="L59" s="18">
        <v>9.6272400000000005</v>
      </c>
      <c r="M59" s="18">
        <v>10.96435</v>
      </c>
      <c r="N59" s="18">
        <v>11.73869</v>
      </c>
      <c r="O59" s="18">
        <v>11.475569999999999</v>
      </c>
      <c r="P59" s="18">
        <v>10.55274</v>
      </c>
      <c r="Q59" s="18">
        <v>10.463369999999999</v>
      </c>
      <c r="R59" s="18">
        <v>10.085470000000001</v>
      </c>
      <c r="S59" s="18">
        <v>10.329280000000001</v>
      </c>
      <c r="T59" s="18">
        <v>16.058450000000001</v>
      </c>
      <c r="U59" s="18">
        <v>17.557390000000002</v>
      </c>
      <c r="V59" s="18">
        <v>17.32133</v>
      </c>
      <c r="W59" s="18">
        <v>16.12792</v>
      </c>
      <c r="X59" s="18">
        <v>13.704750000000001</v>
      </c>
      <c r="Y59" s="18">
        <v>10.73414</v>
      </c>
      <c r="Z59" s="19">
        <f t="shared" si="6"/>
        <v>244.45583999999999</v>
      </c>
      <c r="AA59" s="20">
        <v>1</v>
      </c>
      <c r="AB59" s="21">
        <f t="shared" si="7"/>
        <v>244.45583999999999</v>
      </c>
    </row>
    <row r="60" spans="1:28" ht="15.75" x14ac:dyDescent="0.25">
      <c r="A60" s="17">
        <v>43983</v>
      </c>
      <c r="B60" s="18">
        <v>7.8691899999999997</v>
      </c>
      <c r="C60" s="18">
        <v>6.86911</v>
      </c>
      <c r="D60" s="18">
        <v>6.3180399999999999</v>
      </c>
      <c r="E60" s="18">
        <v>5.9885799999999998</v>
      </c>
      <c r="F60" s="18">
        <v>6.0067899999999996</v>
      </c>
      <c r="G60" s="18">
        <v>4.8571600000000004</v>
      </c>
      <c r="H60" s="18">
        <v>0.89858000000000005</v>
      </c>
      <c r="I60" s="18">
        <v>2.1749800000000001</v>
      </c>
      <c r="J60" s="18">
        <v>3.1707000000000001</v>
      </c>
      <c r="K60" s="18">
        <v>5.4263899999999996</v>
      </c>
      <c r="L60" s="18">
        <v>7.0350299999999999</v>
      </c>
      <c r="M60" s="18">
        <v>8.2332800000000006</v>
      </c>
      <c r="N60" s="18">
        <v>9.1716999999999995</v>
      </c>
      <c r="O60" s="18">
        <v>9.1871100000000006</v>
      </c>
      <c r="P60" s="18">
        <v>8.3551800000000007</v>
      </c>
      <c r="Q60" s="18">
        <v>7.75624</v>
      </c>
      <c r="R60" s="18">
        <v>7.4860699999999998</v>
      </c>
      <c r="S60" s="18">
        <v>7.2693899999999996</v>
      </c>
      <c r="T60" s="18">
        <v>13.16892</v>
      </c>
      <c r="U60" s="18">
        <v>14.458399999999999</v>
      </c>
      <c r="V60" s="18">
        <v>14.315009999999999</v>
      </c>
      <c r="W60" s="18">
        <v>13.368370000000001</v>
      </c>
      <c r="X60" s="18">
        <v>11.3324</v>
      </c>
      <c r="Y60" s="18">
        <v>8.7348700000000008</v>
      </c>
      <c r="Z60" s="19">
        <f t="shared" si="6"/>
        <v>189.45149000000004</v>
      </c>
      <c r="AA60" s="20">
        <v>3</v>
      </c>
      <c r="AB60" s="21">
        <f t="shared" si="7"/>
        <v>568.35447000000011</v>
      </c>
    </row>
    <row r="61" spans="1:28" ht="15.75" x14ac:dyDescent="0.25">
      <c r="A61" s="17">
        <v>44013</v>
      </c>
      <c r="B61" s="18">
        <v>7.7526099999999998</v>
      </c>
      <c r="C61" s="18">
        <v>6.7676999999999996</v>
      </c>
      <c r="D61" s="18">
        <v>6.2245799999999996</v>
      </c>
      <c r="E61" s="18">
        <v>5.8996700000000004</v>
      </c>
      <c r="F61" s="18">
        <v>5.9172799999999999</v>
      </c>
      <c r="G61" s="18">
        <v>4.56656</v>
      </c>
      <c r="H61" s="18">
        <v>0.41985</v>
      </c>
      <c r="I61" s="18">
        <v>1.3340399999999999</v>
      </c>
      <c r="J61" s="18">
        <v>2.9115899999999999</v>
      </c>
      <c r="K61" s="18">
        <v>5.1550200000000004</v>
      </c>
      <c r="L61" s="18">
        <v>6.9579199999999997</v>
      </c>
      <c r="M61" s="18">
        <v>7.9885999999999999</v>
      </c>
      <c r="N61" s="18">
        <v>8.4916400000000003</v>
      </c>
      <c r="O61" s="18">
        <v>8.0346100000000007</v>
      </c>
      <c r="P61" s="18">
        <v>7.6802200000000003</v>
      </c>
      <c r="Q61" s="18">
        <v>7.7896200000000002</v>
      </c>
      <c r="R61" s="18">
        <v>7.8894900000000003</v>
      </c>
      <c r="S61" s="18">
        <v>8.0205500000000001</v>
      </c>
      <c r="T61" s="18">
        <v>12.92764</v>
      </c>
      <c r="U61" s="18">
        <v>14.182449999999999</v>
      </c>
      <c r="V61" s="18">
        <v>14.05635</v>
      </c>
      <c r="W61" s="18">
        <v>13.150399999999999</v>
      </c>
      <c r="X61" s="18">
        <v>11.16933</v>
      </c>
      <c r="Y61" s="18">
        <v>8.6110000000000007</v>
      </c>
      <c r="Z61" s="19">
        <f t="shared" si="6"/>
        <v>183.89871999999997</v>
      </c>
      <c r="AA61" s="20">
        <v>1</v>
      </c>
      <c r="AB61" s="21">
        <f t="shared" si="7"/>
        <v>183.89871999999997</v>
      </c>
    </row>
    <row r="62" spans="1:28" ht="15.75" x14ac:dyDescent="0.25">
      <c r="A62" s="17">
        <v>44044</v>
      </c>
      <c r="B62" s="18">
        <v>8.5052500000000002</v>
      </c>
      <c r="C62" s="18">
        <v>7.4638299999999997</v>
      </c>
      <c r="D62" s="18">
        <v>6.8933400000000002</v>
      </c>
      <c r="E62" s="18">
        <v>6.5499299999999998</v>
      </c>
      <c r="F62" s="18">
        <v>6.5669300000000002</v>
      </c>
      <c r="G62" s="18">
        <v>5.63748</v>
      </c>
      <c r="H62" s="18">
        <v>1.0987800000000001</v>
      </c>
      <c r="I62" s="18">
        <v>1.9780500000000001</v>
      </c>
      <c r="J62" s="18">
        <v>4.0231899999999996</v>
      </c>
      <c r="K62" s="18">
        <v>6.3097700000000003</v>
      </c>
      <c r="L62" s="18">
        <v>7.59368</v>
      </c>
      <c r="M62" s="18">
        <v>8.8937299999999997</v>
      </c>
      <c r="N62" s="18">
        <v>9.5451800000000002</v>
      </c>
      <c r="O62" s="18">
        <v>9.2559500000000003</v>
      </c>
      <c r="P62" s="18">
        <v>8.5440199999999997</v>
      </c>
      <c r="Q62" s="18">
        <v>8.2720900000000004</v>
      </c>
      <c r="R62" s="18">
        <v>8.0730400000000007</v>
      </c>
      <c r="S62" s="18">
        <v>9.0258299999999991</v>
      </c>
      <c r="T62" s="18">
        <v>14.10153</v>
      </c>
      <c r="U62" s="18">
        <v>15.483790000000001</v>
      </c>
      <c r="V62" s="18">
        <v>15.29645</v>
      </c>
      <c r="W62" s="18">
        <v>14.258380000000001</v>
      </c>
      <c r="X62" s="18">
        <v>12.094569999999999</v>
      </c>
      <c r="Y62" s="18">
        <v>9.38626</v>
      </c>
      <c r="Z62" s="19">
        <f t="shared" si="6"/>
        <v>204.85104999999999</v>
      </c>
      <c r="AA62" s="20">
        <v>1</v>
      </c>
      <c r="AB62" s="21">
        <f t="shared" si="7"/>
        <v>204.85104999999999</v>
      </c>
    </row>
    <row r="63" spans="1:28" ht="15.75" x14ac:dyDescent="0.25">
      <c r="A63" s="17">
        <v>44075</v>
      </c>
      <c r="B63" s="18">
        <v>9.4672400000000003</v>
      </c>
      <c r="C63" s="18">
        <v>8.3374699999999997</v>
      </c>
      <c r="D63" s="18">
        <v>7.7104699999999999</v>
      </c>
      <c r="E63" s="18">
        <v>7.3436300000000001</v>
      </c>
      <c r="F63" s="18">
        <v>7.3698699999999997</v>
      </c>
      <c r="G63" s="18">
        <v>6.3032599999999999</v>
      </c>
      <c r="H63" s="18">
        <v>2.4468100000000002</v>
      </c>
      <c r="I63" s="18">
        <v>3.3176000000000001</v>
      </c>
      <c r="J63" s="18">
        <v>5.0762799999999997</v>
      </c>
      <c r="K63" s="18">
        <v>7.1995300000000002</v>
      </c>
      <c r="L63" s="18">
        <v>9.2108799999999995</v>
      </c>
      <c r="M63" s="18">
        <v>10.477600000000001</v>
      </c>
      <c r="N63" s="18">
        <v>11.146269999999999</v>
      </c>
      <c r="O63" s="18">
        <v>10.81094</v>
      </c>
      <c r="P63" s="18">
        <v>10.363709999999999</v>
      </c>
      <c r="Q63" s="18">
        <v>9.9751200000000004</v>
      </c>
      <c r="R63" s="18">
        <v>9.9640299999999993</v>
      </c>
      <c r="S63" s="18">
        <v>9.8382400000000008</v>
      </c>
      <c r="T63" s="18">
        <v>15.69843</v>
      </c>
      <c r="U63" s="18">
        <v>17.186710000000001</v>
      </c>
      <c r="V63" s="18">
        <v>16.955660000000002</v>
      </c>
      <c r="W63" s="18">
        <v>15.78159</v>
      </c>
      <c r="X63" s="18">
        <v>13.39311</v>
      </c>
      <c r="Y63" s="18">
        <v>10.45931</v>
      </c>
      <c r="Z63" s="19">
        <f t="shared" si="6"/>
        <v>235.83376000000001</v>
      </c>
      <c r="AA63" s="20">
        <v>0</v>
      </c>
      <c r="AB63" s="21">
        <f t="shared" si="7"/>
        <v>0</v>
      </c>
    </row>
    <row r="64" spans="1:28" ht="15.75" x14ac:dyDescent="0.25">
      <c r="A64" s="17">
        <v>44105</v>
      </c>
      <c r="B64" s="18">
        <v>11.19882</v>
      </c>
      <c r="C64" s="18">
        <v>9.9365799999999993</v>
      </c>
      <c r="D64" s="18">
        <v>9.2275500000000008</v>
      </c>
      <c r="E64" s="18">
        <v>8.82423</v>
      </c>
      <c r="F64" s="18">
        <v>8.8588000000000005</v>
      </c>
      <c r="G64" s="18">
        <v>7.43893</v>
      </c>
      <c r="H64" s="18">
        <v>3.7670400000000002</v>
      </c>
      <c r="I64" s="18">
        <v>5.2944000000000004</v>
      </c>
      <c r="J64" s="18">
        <v>7.7238899999999999</v>
      </c>
      <c r="K64" s="18">
        <v>9.7751300000000008</v>
      </c>
      <c r="L64" s="18">
        <v>11.6031</v>
      </c>
      <c r="M64" s="18">
        <v>13.10698</v>
      </c>
      <c r="N64" s="18">
        <v>13.68896</v>
      </c>
      <c r="O64" s="18">
        <v>13.71855</v>
      </c>
      <c r="P64" s="18">
        <v>13.14073</v>
      </c>
      <c r="Q64" s="18">
        <v>12.70063</v>
      </c>
      <c r="R64" s="18">
        <v>12.14926</v>
      </c>
      <c r="S64" s="18">
        <v>12.0799</v>
      </c>
      <c r="T64" s="18">
        <v>18.41478</v>
      </c>
      <c r="U64" s="18">
        <v>20.105540000000001</v>
      </c>
      <c r="V64" s="18">
        <v>19.781330000000001</v>
      </c>
      <c r="W64" s="18">
        <v>18.368770000000001</v>
      </c>
      <c r="X64" s="18">
        <v>15.61201</v>
      </c>
      <c r="Y64" s="18">
        <v>12.33028</v>
      </c>
      <c r="Z64" s="19">
        <f t="shared" si="6"/>
        <v>288.84618999999998</v>
      </c>
      <c r="AA64" s="20">
        <v>1</v>
      </c>
      <c r="AB64" s="21">
        <f t="shared" si="7"/>
        <v>288.84618999999998</v>
      </c>
    </row>
    <row r="65" spans="1:32" ht="15.75" x14ac:dyDescent="0.25">
      <c r="A65" s="17">
        <v>44136</v>
      </c>
      <c r="B65" s="18">
        <v>10.86572</v>
      </c>
      <c r="C65" s="18">
        <v>9.6209600000000002</v>
      </c>
      <c r="D65" s="18">
        <v>8.9196500000000007</v>
      </c>
      <c r="E65" s="18">
        <v>8.5216600000000007</v>
      </c>
      <c r="F65" s="18">
        <v>8.5579999999999998</v>
      </c>
      <c r="G65" s="18">
        <v>7.1045800000000003</v>
      </c>
      <c r="H65" s="18">
        <v>3.4333399999999998</v>
      </c>
      <c r="I65" s="18">
        <v>5.2118099999999998</v>
      </c>
      <c r="J65" s="18">
        <v>7.0310300000000003</v>
      </c>
      <c r="K65" s="18">
        <v>9.6240500000000004</v>
      </c>
      <c r="L65" s="18">
        <v>11.79264</v>
      </c>
      <c r="M65" s="18">
        <v>12.86232</v>
      </c>
      <c r="N65" s="18">
        <v>13.732570000000001</v>
      </c>
      <c r="O65" s="18">
        <v>13.49832</v>
      </c>
      <c r="P65" s="18">
        <v>12.3306</v>
      </c>
      <c r="Q65" s="18">
        <v>12.1547</v>
      </c>
      <c r="R65" s="18">
        <v>11.63419</v>
      </c>
      <c r="S65" s="18">
        <v>12.195270000000001</v>
      </c>
      <c r="T65" s="18">
        <v>17.91301</v>
      </c>
      <c r="U65" s="18">
        <v>19.547750000000001</v>
      </c>
      <c r="V65" s="18">
        <v>19.258199999999999</v>
      </c>
      <c r="W65" s="18">
        <v>17.909040000000001</v>
      </c>
      <c r="X65" s="18">
        <v>15.22803</v>
      </c>
      <c r="Y65" s="18">
        <v>11.9993</v>
      </c>
      <c r="Z65" s="19">
        <f t="shared" si="6"/>
        <v>280.94673999999998</v>
      </c>
      <c r="AA65" s="20">
        <v>2</v>
      </c>
      <c r="AB65" s="21">
        <f t="shared" si="7"/>
        <v>561.89347999999995</v>
      </c>
    </row>
    <row r="66" spans="1:32" ht="16.5" thickBot="1" x14ac:dyDescent="0.3">
      <c r="A66" s="22">
        <v>44166</v>
      </c>
      <c r="B66" s="23">
        <v>13.114240000000001</v>
      </c>
      <c r="C66" s="23">
        <v>11.696350000000001</v>
      </c>
      <c r="D66" s="23">
        <v>10.89232</v>
      </c>
      <c r="E66" s="23">
        <v>10.446120000000001</v>
      </c>
      <c r="F66" s="23">
        <v>10.492599999999999</v>
      </c>
      <c r="G66" s="23">
        <v>9.3403399999999994</v>
      </c>
      <c r="H66" s="23">
        <v>8.8669799999999999</v>
      </c>
      <c r="I66" s="23">
        <v>10.39471</v>
      </c>
      <c r="J66" s="23">
        <v>12.99001</v>
      </c>
      <c r="K66" s="23">
        <v>15.57574</v>
      </c>
      <c r="L66" s="23">
        <v>17.364989999999999</v>
      </c>
      <c r="M66" s="23">
        <v>19.140630000000002</v>
      </c>
      <c r="N66" s="23">
        <v>20.0715</v>
      </c>
      <c r="O66" s="23">
        <v>19.75103</v>
      </c>
      <c r="P66" s="23">
        <v>18.559519999999999</v>
      </c>
      <c r="Q66" s="23">
        <v>17.907170000000001</v>
      </c>
      <c r="R66" s="23">
        <v>17.395600000000002</v>
      </c>
      <c r="S66" s="23">
        <v>17.89753</v>
      </c>
      <c r="T66" s="23">
        <v>21.4892</v>
      </c>
      <c r="U66" s="23">
        <v>23.414750000000002</v>
      </c>
      <c r="V66" s="23">
        <v>22.98338</v>
      </c>
      <c r="W66" s="23">
        <v>21.288499999999999</v>
      </c>
      <c r="X66" s="23">
        <v>18.09722</v>
      </c>
      <c r="Y66" s="23">
        <v>14.402850000000001</v>
      </c>
      <c r="Z66" s="24">
        <f t="shared" si="6"/>
        <v>383.57328000000001</v>
      </c>
      <c r="AA66" s="25">
        <v>0</v>
      </c>
      <c r="AB66" s="26">
        <f t="shared" si="7"/>
        <v>0</v>
      </c>
    </row>
    <row r="67" spans="1:32" ht="15.75" thickBot="1" x14ac:dyDescent="0.25">
      <c r="B67" s="35"/>
    </row>
    <row r="68" spans="1:32" ht="16.5" thickBot="1" x14ac:dyDescent="0.3">
      <c r="A68" s="5" t="s">
        <v>32</v>
      </c>
      <c r="E68" s="30"/>
    </row>
    <row r="69" spans="1:32" ht="15.75" thickBot="1" x14ac:dyDescent="0.25">
      <c r="B69" s="35"/>
    </row>
    <row r="70" spans="1:32" ht="15.95" customHeight="1" thickBot="1" x14ac:dyDescent="0.25">
      <c r="A70" s="9" t="s">
        <v>2</v>
      </c>
      <c r="B70" s="10" t="s">
        <v>3</v>
      </c>
      <c r="C70" s="10" t="s">
        <v>4</v>
      </c>
      <c r="D70" s="10" t="s">
        <v>5</v>
      </c>
      <c r="E70" s="10" t="s">
        <v>6</v>
      </c>
      <c r="F70" s="10" t="s">
        <v>7</v>
      </c>
      <c r="G70" s="10" t="s">
        <v>8</v>
      </c>
      <c r="H70" s="10" t="s">
        <v>9</v>
      </c>
      <c r="I70" s="10" t="s">
        <v>10</v>
      </c>
      <c r="J70" s="10" t="s">
        <v>11</v>
      </c>
      <c r="K70" s="10" t="s">
        <v>12</v>
      </c>
      <c r="L70" s="10" t="s">
        <v>13</v>
      </c>
      <c r="M70" s="10" t="s">
        <v>14</v>
      </c>
      <c r="N70" s="10" t="s">
        <v>15</v>
      </c>
      <c r="O70" s="10" t="s">
        <v>16</v>
      </c>
      <c r="P70" s="10" t="s">
        <v>17</v>
      </c>
      <c r="Q70" s="10" t="s">
        <v>18</v>
      </c>
      <c r="R70" s="10" t="s">
        <v>19</v>
      </c>
      <c r="S70" s="10" t="s">
        <v>20</v>
      </c>
      <c r="T70" s="10" t="s">
        <v>21</v>
      </c>
      <c r="U70" s="10" t="s">
        <v>22</v>
      </c>
      <c r="V70" s="10" t="s">
        <v>23</v>
      </c>
      <c r="W70" s="10" t="s">
        <v>24</v>
      </c>
      <c r="X70" s="10" t="s">
        <v>25</v>
      </c>
      <c r="Y70" s="10" t="s">
        <v>26</v>
      </c>
      <c r="Z70" s="10" t="s">
        <v>27</v>
      </c>
      <c r="AA70" s="10" t="s">
        <v>28</v>
      </c>
      <c r="AB70" s="11"/>
      <c r="AE70" s="36"/>
      <c r="AF70" s="36"/>
    </row>
    <row r="71" spans="1:32" ht="15.75" x14ac:dyDescent="0.25">
      <c r="A71" s="12">
        <v>43831</v>
      </c>
      <c r="B71" s="13">
        <f>+B7*$AA7+B23*$AA23+B39*$AA39+B55*$AA55</f>
        <v>405.15549999999996</v>
      </c>
      <c r="C71" s="13">
        <f>+C7*$AA7+C23*$AA23+C39*$AA39+C55*$AA55</f>
        <v>359.37214999999992</v>
      </c>
      <c r="D71" s="13">
        <f>+D7*$AA7+D23*$AA23+D39*$AA39+D55*$AA55</f>
        <v>334.33954</v>
      </c>
      <c r="E71" s="13">
        <f>+E7*$AA7+E23*$AA23+E39*$AA39+E55*$AA55</f>
        <v>322.61203</v>
      </c>
      <c r="F71" s="13">
        <f>+F7*$AA7+F23*$AA23+F39*$AA39+F55*$AA55</f>
        <v>333.14462999999995</v>
      </c>
      <c r="G71" s="13">
        <f>+G7*$AA7+G23*$AA23+G39*$AA39+G55*$AA55</f>
        <v>377.70668999999998</v>
      </c>
      <c r="H71" s="13">
        <f>+H7*$AA7+H23*$AA23+H39*$AA39+H55*$AA55</f>
        <v>407.67534000000001</v>
      </c>
      <c r="I71" s="13">
        <f>+I7*$AA7+I23*$AA23+I39*$AA39+I55*$AA55</f>
        <v>487.41107</v>
      </c>
      <c r="J71" s="13">
        <f>+J7*$AA7+J23*$AA23+J39*$AA39+J55*$AA55</f>
        <v>599.66063000000008</v>
      </c>
      <c r="K71" s="13">
        <f>+K7*$AA7+K23*$AA23+K39*$AA39+K55*$AA55</f>
        <v>686.07475000000011</v>
      </c>
      <c r="L71" s="13">
        <f>+L7*$AA7+L23*$AA23+L39*$AA39+L55*$AA55</f>
        <v>759.09156000000007</v>
      </c>
      <c r="M71" s="13">
        <f>+M7*$AA7+M23*$AA23+M39*$AA39+M55*$AA55</f>
        <v>813.13790000000006</v>
      </c>
      <c r="N71" s="13">
        <f>+N7*$AA7+N23*$AA23+N39*$AA39+N55*$AA55</f>
        <v>808.02125000000001</v>
      </c>
      <c r="O71" s="13">
        <f>+O7*$AA7+O23*$AA23+O39*$AA39+O55*$AA55</f>
        <v>790.59269999999992</v>
      </c>
      <c r="P71" s="13">
        <f>+P7*$AA7+P23*$AA23+P39*$AA39+P55*$AA55</f>
        <v>795.79774999999995</v>
      </c>
      <c r="Q71" s="13">
        <f>+Q7*$AA7+Q23*$AA23+Q39*$AA39+Q55*$AA55</f>
        <v>788.85931000000005</v>
      </c>
      <c r="R71" s="13">
        <f>+R7*$AA7+R23*$AA23+R39*$AA39+R55*$AA55</f>
        <v>764.42126000000007</v>
      </c>
      <c r="S71" s="13">
        <f>+S7*$AA7+S23*$AA23+S39*$AA39+S55*$AA55</f>
        <v>727.57594999999992</v>
      </c>
      <c r="T71" s="13">
        <f>+T7*$AA7+T23*$AA23+T39*$AA39+T55*$AA55</f>
        <v>744.91446999999994</v>
      </c>
      <c r="U71" s="13">
        <f>+U7*$AA7+U23*$AA23+U39*$AA39+U55*$AA55</f>
        <v>763.29201999999998</v>
      </c>
      <c r="V71" s="13">
        <f>+V7*$AA7+V23*$AA23+V39*$AA39+V55*$AA55</f>
        <v>727.91883000000007</v>
      </c>
      <c r="W71" s="13">
        <f>+W7*$AA7+W23*$AA23+W39*$AA39+W55*$AA55</f>
        <v>692.16947999999991</v>
      </c>
      <c r="X71" s="13">
        <f>+X7*$AA7+X23*$AA23+X39*$AA39+X55*$AA55</f>
        <v>601.64937000000009</v>
      </c>
      <c r="Y71" s="13">
        <f>+Y7*$AA7+Y23*$AA23+Y39*$AA39+Y55*$AA55</f>
        <v>494.58264000000003</v>
      </c>
      <c r="Z71" s="14">
        <f>SUM(B71:Y71)</f>
        <v>14585.176820000001</v>
      </c>
      <c r="AA71" s="15">
        <v>31</v>
      </c>
      <c r="AB71" s="16">
        <f>+AB7+AB23+AB39+AB55</f>
        <v>14585.176820000001</v>
      </c>
      <c r="AC71" s="8">
        <f>+Z71-AB71</f>
        <v>0</v>
      </c>
      <c r="AD71" s="8"/>
      <c r="AE71" s="37"/>
      <c r="AF71" s="38"/>
    </row>
    <row r="72" spans="1:32" ht="15.75" x14ac:dyDescent="0.25">
      <c r="A72" s="17">
        <v>43862</v>
      </c>
      <c r="B72" s="18">
        <f>+B8*$AA8+B24*$AA24+B40*$AA40+B56*$AA56</f>
        <v>378.56079</v>
      </c>
      <c r="C72" s="18">
        <f>+C8*$AA8+C24*$AA24+C40*$AA40+C56*$AA56</f>
        <v>335.46747999999997</v>
      </c>
      <c r="D72" s="18">
        <f>+D8*$AA8+D24*$AA24+D40*$AA40+D56*$AA56</f>
        <v>314.39092999999997</v>
      </c>
      <c r="E72" s="18">
        <f>+E8*$AA8+E24*$AA24+E40*$AA40+E56*$AA56</f>
        <v>305.48392999999999</v>
      </c>
      <c r="F72" s="18">
        <f>+F8*$AA8+F24*$AA24+F40*$AA40+F56*$AA56</f>
        <v>322.96613000000002</v>
      </c>
      <c r="G72" s="18">
        <f>+G8*$AA8+G24*$AA24+G40*$AA40+G56*$AA56</f>
        <v>381.21388999999999</v>
      </c>
      <c r="H72" s="18">
        <f>+H8*$AA8+H24*$AA24+H40*$AA40+H56*$AA56</f>
        <v>417.59782000000001</v>
      </c>
      <c r="I72" s="18">
        <f>+I8*$AA8+I24*$AA24+I40*$AA40+I56*$AA56</f>
        <v>490.96636000000001</v>
      </c>
      <c r="J72" s="18">
        <f>+J8*$AA8+J24*$AA24+J40*$AA40+J56*$AA56</f>
        <v>593.79582999999991</v>
      </c>
      <c r="K72" s="18">
        <f>+K8*$AA8+K24*$AA24+K40*$AA40+K56*$AA56</f>
        <v>669.81568000000004</v>
      </c>
      <c r="L72" s="18">
        <f>+L8*$AA8+L24*$AA24+L40*$AA40+L56*$AA56</f>
        <v>739.90989000000002</v>
      </c>
      <c r="M72" s="18">
        <f>+M8*$AA8+M24*$AA24+M40*$AA40+M56*$AA56</f>
        <v>779.03833999999995</v>
      </c>
      <c r="N72" s="18">
        <f>+N8*$AA8+N24*$AA24+N40*$AA40+N56*$AA56</f>
        <v>761.86994000000004</v>
      </c>
      <c r="O72" s="18">
        <f>+O8*$AA8+O24*$AA24+O40*$AA40+O56*$AA56</f>
        <v>746.12974999999994</v>
      </c>
      <c r="P72" s="18">
        <f>+P8*$AA8+P24*$AA24+P40*$AA40+P56*$AA56</f>
        <v>758.47357999999997</v>
      </c>
      <c r="Q72" s="18">
        <f>+Q8*$AA8+Q24*$AA24+Q40*$AA40+Q56*$AA56</f>
        <v>753.59286999999995</v>
      </c>
      <c r="R72" s="18">
        <f>+R8*$AA8+R24*$AA24+R40*$AA40+R56*$AA56</f>
        <v>727.84014999999999</v>
      </c>
      <c r="S72" s="18">
        <f>+S8*$AA8+S24*$AA24+S40*$AA40+S56*$AA56</f>
        <v>689.84410000000014</v>
      </c>
      <c r="T72" s="18">
        <f>+T8*$AA8+T24*$AA24+T40*$AA40+T56*$AA56</f>
        <v>704.61132999999995</v>
      </c>
      <c r="U72" s="18">
        <f>+U8*$AA8+U24*$AA24+U40*$AA40+U56*$AA56</f>
        <v>727.12928999999997</v>
      </c>
      <c r="V72" s="18">
        <f>+V8*$AA8+V24*$AA24+V40*$AA40+V56*$AA56</f>
        <v>689.23936000000003</v>
      </c>
      <c r="W72" s="18">
        <f>+W8*$AA8+W24*$AA24+W40*$AA40+W56*$AA56</f>
        <v>648.77037000000007</v>
      </c>
      <c r="X72" s="18">
        <f>+X8*$AA8+X24*$AA24+X40*$AA40+X56*$AA56</f>
        <v>562.1713400000001</v>
      </c>
      <c r="Y72" s="18">
        <f>+Y8*$AA8+Y24*$AA24+Y40*$AA40+Y56*$AA56</f>
        <v>454.93591999999995</v>
      </c>
      <c r="Z72" s="19">
        <f>SUM(B72:Y72)</f>
        <v>13953.815070000002</v>
      </c>
      <c r="AA72" s="20">
        <v>28</v>
      </c>
      <c r="AB72" s="21">
        <f>+AB8+AB24+AB40+AB56</f>
        <v>13953.815070000002</v>
      </c>
      <c r="AC72" s="8">
        <f t="shared" ref="AC72:AC82" si="8">+Z72-AB72</f>
        <v>0</v>
      </c>
      <c r="AD72" s="8"/>
      <c r="AE72" s="37"/>
      <c r="AF72" s="38"/>
    </row>
    <row r="73" spans="1:32" ht="15.75" x14ac:dyDescent="0.25">
      <c r="A73" s="17">
        <v>43891</v>
      </c>
      <c r="B73" s="18">
        <f>+B9*$AA9+B25*$AA25+B41*$AA41+B57*$AA57</f>
        <v>417.92879999999997</v>
      </c>
      <c r="C73" s="18">
        <f>+C9*$AA9+C25*$AA25+C41*$AA41+C57*$AA57</f>
        <v>372.81531000000001</v>
      </c>
      <c r="D73" s="18">
        <f>+D9*$AA9+D25*$AA25+D41*$AA41+D57*$AA57</f>
        <v>347.59969999999998</v>
      </c>
      <c r="E73" s="18">
        <f>+E9*$AA9+E25*$AA25+E41*$AA41+E57*$AA57</f>
        <v>334.77413999999999</v>
      </c>
      <c r="F73" s="18">
        <f>+F9*$AA9+F25*$AA25+F41*$AA41+F57*$AA57</f>
        <v>349.35595999999998</v>
      </c>
      <c r="G73" s="18">
        <f>+G9*$AA9+G25*$AA25+G41*$AA41+G57*$AA57</f>
        <v>412.06262000000004</v>
      </c>
      <c r="H73" s="18">
        <f>+H9*$AA9+H25*$AA25+H41*$AA41+H57*$AA57</f>
        <v>448.31125000000003</v>
      </c>
      <c r="I73" s="18">
        <f>+I9*$AA9+I25*$AA25+I41*$AA41+I57*$AA57</f>
        <v>533.37507999999991</v>
      </c>
      <c r="J73" s="18">
        <f>+J9*$AA9+J25*$AA25+J41*$AA41+J57*$AA57</f>
        <v>648.14589000000001</v>
      </c>
      <c r="K73" s="18">
        <f>+K9*$AA9+K25*$AA25+K41*$AA41+K57*$AA57</f>
        <v>729.33869000000004</v>
      </c>
      <c r="L73" s="18">
        <f>+L9*$AA9+L25*$AA25+L41*$AA41+L57*$AA57</f>
        <v>806.81280000000004</v>
      </c>
      <c r="M73" s="18">
        <f>+M9*$AA9+M25*$AA25+M41*$AA41+M57*$AA57</f>
        <v>853.36227999999994</v>
      </c>
      <c r="N73" s="18">
        <f>+N9*$AA9+N25*$AA25+N41*$AA41+N57*$AA57</f>
        <v>837.21186999999998</v>
      </c>
      <c r="O73" s="18">
        <f>+O9*$AA9+O25*$AA25+O41*$AA41+O57*$AA57</f>
        <v>824.64466000000004</v>
      </c>
      <c r="P73" s="18">
        <f>+P9*$AA9+P25*$AA25+P41*$AA41+P57*$AA57</f>
        <v>839.15343999999993</v>
      </c>
      <c r="Q73" s="18">
        <f>+Q9*$AA9+Q25*$AA25+Q41*$AA41+Q57*$AA57</f>
        <v>825.94523000000004</v>
      </c>
      <c r="R73" s="18">
        <f>+R9*$AA9+R25*$AA25+R41*$AA41+R57*$AA57</f>
        <v>792.75968999999998</v>
      </c>
      <c r="S73" s="18">
        <f>+S9*$AA9+S25*$AA25+S41*$AA41+S57*$AA57</f>
        <v>750.11299999999994</v>
      </c>
      <c r="T73" s="18">
        <f>+T9*$AA9+T25*$AA25+T41*$AA41+T57*$AA57</f>
        <v>760.66831000000002</v>
      </c>
      <c r="U73" s="18">
        <f>+U9*$AA9+U25*$AA25+U41*$AA41+U57*$AA57</f>
        <v>798.37707999999998</v>
      </c>
      <c r="V73" s="18">
        <f>+V9*$AA9+V25*$AA25+V41*$AA41+V57*$AA57</f>
        <v>763.94699999999989</v>
      </c>
      <c r="W73" s="18">
        <f>+W9*$AA9+W25*$AA25+W41*$AA41+W57*$AA57</f>
        <v>710.00860999999998</v>
      </c>
      <c r="X73" s="18">
        <f>+X9*$AA9+X25*$AA25+X41*$AA41+X57*$AA57</f>
        <v>616.40250000000003</v>
      </c>
      <c r="Y73" s="18">
        <f>+Y9*$AA9+Y25*$AA25+Y41*$AA41+Y57*$AA57</f>
        <v>499.22130000000004</v>
      </c>
      <c r="Z73" s="19">
        <f t="shared" ref="Z73:Z82" si="9">SUM(B73:Y73)</f>
        <v>15272.335210000001</v>
      </c>
      <c r="AA73" s="20">
        <v>31</v>
      </c>
      <c r="AB73" s="21">
        <f>+AB9+AB25+AB41+AB57</f>
        <v>15272.335210000001</v>
      </c>
      <c r="AC73" s="8">
        <f t="shared" si="8"/>
        <v>0</v>
      </c>
      <c r="AD73" s="8"/>
      <c r="AE73" s="37"/>
      <c r="AF73" s="38"/>
    </row>
    <row r="74" spans="1:32" ht="15.75" x14ac:dyDescent="0.25">
      <c r="A74" s="17">
        <v>43922</v>
      </c>
      <c r="B74" s="18">
        <f>+B10*$AA10+B26*$AA26+B42*$AA42+B58*$AA58</f>
        <v>351.90328</v>
      </c>
      <c r="C74" s="18">
        <f>+C10*$AA10+C26*$AA26+C42*$AA42+C58*$AA58</f>
        <v>313.11737999999997</v>
      </c>
      <c r="D74" s="18">
        <f>+D10*$AA10+D26*$AA26+D42*$AA42+D58*$AA58</f>
        <v>291.65896000000004</v>
      </c>
      <c r="E74" s="18">
        <f>+E10*$AA10+E26*$AA26+E42*$AA42+E58*$AA58</f>
        <v>283.37902000000003</v>
      </c>
      <c r="F74" s="18">
        <f>+F10*$AA10+F26*$AA26+F42*$AA42+F58*$AA58</f>
        <v>297.69076000000001</v>
      </c>
      <c r="G74" s="18">
        <f>+G10*$AA10+G26*$AA26+G42*$AA42+G58*$AA58</f>
        <v>330.51513999999997</v>
      </c>
      <c r="H74" s="18">
        <f>+H10*$AA10+H26*$AA26+H42*$AA42+H58*$AA58</f>
        <v>348.33510000000001</v>
      </c>
      <c r="I74" s="18">
        <f>+I10*$AA10+I26*$AA26+I42*$AA42+I58*$AA58</f>
        <v>388.85627999999997</v>
      </c>
      <c r="J74" s="18">
        <f>+J10*$AA10+J26*$AA26+J42*$AA42+J58*$AA58</f>
        <v>485.82298000000003</v>
      </c>
      <c r="K74" s="18">
        <f>+K10*$AA10+K26*$AA26+K42*$AA42+K58*$AA58</f>
        <v>554.67930000000001</v>
      </c>
      <c r="L74" s="18">
        <f>+L10*$AA10+L26*$AA26+L42*$AA42+L58*$AA58</f>
        <v>618.08428000000004</v>
      </c>
      <c r="M74" s="18">
        <f>+M10*$AA10+M26*$AA26+M42*$AA42+M58*$AA58</f>
        <v>656.85500000000002</v>
      </c>
      <c r="N74" s="18">
        <f>+N10*$AA10+N26*$AA26+N42*$AA42+N58*$AA58</f>
        <v>639.05835999999999</v>
      </c>
      <c r="O74" s="18">
        <f>+O10*$AA10+O26*$AA26+O42*$AA42+O58*$AA58</f>
        <v>630.30954000000008</v>
      </c>
      <c r="P74" s="18">
        <f>+P10*$AA10+P26*$AA26+P42*$AA42+P58*$AA58</f>
        <v>636.01336000000003</v>
      </c>
      <c r="Q74" s="18">
        <f>+Q10*$AA10+Q26*$AA26+Q42*$AA42+Q58*$AA58</f>
        <v>644.99835999999993</v>
      </c>
      <c r="R74" s="18">
        <f>+R10*$AA10+R26*$AA26+R42*$AA42+R58*$AA58</f>
        <v>631.60394000000008</v>
      </c>
      <c r="S74" s="18">
        <f>+S10*$AA10+S26*$AA26+S42*$AA42+S58*$AA58</f>
        <v>624.68470000000002</v>
      </c>
      <c r="T74" s="18">
        <f>+T10*$AA10+T26*$AA26+T42*$AA42+T58*$AA58</f>
        <v>670.54201999999998</v>
      </c>
      <c r="U74" s="18">
        <f>+U10*$AA10+U26*$AA26+U42*$AA42+U58*$AA58</f>
        <v>676.43106000000012</v>
      </c>
      <c r="V74" s="18">
        <f>+V10*$AA10+V26*$AA26+V42*$AA42+V58*$AA58</f>
        <v>649.68402000000003</v>
      </c>
      <c r="W74" s="18">
        <f>+W10*$AA10+W26*$AA26+W42*$AA42+W58*$AA58</f>
        <v>603.54018000000008</v>
      </c>
      <c r="X74" s="18">
        <f>+X10*$AA10+X26*$AA26+X42*$AA42+X58*$AA58</f>
        <v>517.73433999999997</v>
      </c>
      <c r="Y74" s="18">
        <f>+Y10*$AA10+Y26*$AA26+Y42*$AA42+Y58*$AA58</f>
        <v>421.55222000000003</v>
      </c>
      <c r="Z74" s="19">
        <f t="shared" si="9"/>
        <v>12267.049580000001</v>
      </c>
      <c r="AA74" s="20">
        <v>30</v>
      </c>
      <c r="AB74" s="21">
        <f>+AB10+AB26+AB42+AB58</f>
        <v>12267.049579999997</v>
      </c>
      <c r="AC74" s="8">
        <f t="shared" si="8"/>
        <v>0</v>
      </c>
      <c r="AD74" s="8"/>
      <c r="AE74" s="37"/>
      <c r="AF74" s="38"/>
    </row>
    <row r="75" spans="1:32" ht="15.75" x14ac:dyDescent="0.25">
      <c r="A75" s="17">
        <v>43952</v>
      </c>
      <c r="B75" s="18">
        <f>+B11*$AA11+B27*$AA27+B43*$AA43+B59*$AA59</f>
        <v>332.13160999999997</v>
      </c>
      <c r="C75" s="18">
        <f>+C11*$AA11+C27*$AA27+C43*$AA43+C59*$AA59</f>
        <v>295.96919999999994</v>
      </c>
      <c r="D75" s="18">
        <f>+D11*$AA11+D27*$AA27+D43*$AA43+D59*$AA59</f>
        <v>272.10526000000004</v>
      </c>
      <c r="E75" s="18">
        <f>+E11*$AA11+E27*$AA27+E43*$AA43+E59*$AA59</f>
        <v>263.56081999999998</v>
      </c>
      <c r="F75" s="18">
        <f>+F11*$AA11+F27*$AA27+F43*$AA43+F59*$AA59</f>
        <v>275.33831000000004</v>
      </c>
      <c r="G75" s="18">
        <f>+G11*$AA11+G27*$AA27+G43*$AA43+G59*$AA59</f>
        <v>269.74506000000002</v>
      </c>
      <c r="H75" s="18">
        <f>+H11*$AA11+H27*$AA27+H43*$AA43+H59*$AA59</f>
        <v>213.41798999999997</v>
      </c>
      <c r="I75" s="18">
        <f>+I11*$AA11+I27*$AA27+I43*$AA43+I59*$AA59</f>
        <v>281.01035999999999</v>
      </c>
      <c r="J75" s="18">
        <f>+J11*$AA11+J27*$AA27+J43*$AA43+J59*$AA59</f>
        <v>360.48137999999994</v>
      </c>
      <c r="K75" s="18">
        <f>+K11*$AA11+K27*$AA27+K43*$AA43+K59*$AA59</f>
        <v>423.83507000000003</v>
      </c>
      <c r="L75" s="18">
        <f>+L11*$AA11+L27*$AA27+L43*$AA43+L59*$AA59</f>
        <v>473.75750000000005</v>
      </c>
      <c r="M75" s="18">
        <f>+M11*$AA11+M27*$AA27+M43*$AA43+M59*$AA59</f>
        <v>504.69589000000002</v>
      </c>
      <c r="N75" s="18">
        <f>+N11*$AA11+N27*$AA27+N43*$AA43+N59*$AA59</f>
        <v>500.74148000000002</v>
      </c>
      <c r="O75" s="18">
        <f>+O11*$AA11+O27*$AA27+O43*$AA43+O59*$AA59</f>
        <v>494.44686000000007</v>
      </c>
      <c r="P75" s="18">
        <f>+P11*$AA11+P27*$AA27+P43*$AA43+P59*$AA59</f>
        <v>501.11514</v>
      </c>
      <c r="Q75" s="18">
        <f>+Q11*$AA11+Q27*$AA27+Q43*$AA43+Q59*$AA59</f>
        <v>504.99908999999997</v>
      </c>
      <c r="R75" s="18">
        <f>+R11*$AA11+R27*$AA27+R43*$AA43+R59*$AA59</f>
        <v>490.11887999999999</v>
      </c>
      <c r="S75" s="18">
        <f>+S11*$AA11+S27*$AA27+S43*$AA43+S59*$AA59</f>
        <v>476.78821999999997</v>
      </c>
      <c r="T75" s="18">
        <f>+T11*$AA11+T27*$AA27+T43*$AA43+T59*$AA59</f>
        <v>622.36202000000003</v>
      </c>
      <c r="U75" s="18">
        <f>+U11*$AA11+U27*$AA27+U43*$AA43+U59*$AA59</f>
        <v>624.73585000000014</v>
      </c>
      <c r="V75" s="18">
        <f>+V11*$AA11+V27*$AA27+V43*$AA43+V59*$AA59</f>
        <v>601.36133000000007</v>
      </c>
      <c r="W75" s="18">
        <f>+W11*$AA11+W27*$AA27+W43*$AA43+W59*$AA59</f>
        <v>564.44481000000007</v>
      </c>
      <c r="X75" s="18">
        <f>+X11*$AA11+X27*$AA27+X43*$AA43+X59*$AA59</f>
        <v>487.69902999999999</v>
      </c>
      <c r="Y75" s="18">
        <f>+Y11*$AA11+Y27*$AA27+Y43*$AA43+Y59*$AA59</f>
        <v>397.29864999999995</v>
      </c>
      <c r="Z75" s="19">
        <f t="shared" si="9"/>
        <v>10232.159810000003</v>
      </c>
      <c r="AA75" s="20">
        <v>31</v>
      </c>
      <c r="AB75" s="21">
        <f>+AB11+AB27+AB43+AB59</f>
        <v>10232.159810000001</v>
      </c>
      <c r="AC75" s="8">
        <f t="shared" si="8"/>
        <v>0</v>
      </c>
      <c r="AD75" s="8"/>
      <c r="AE75" s="37"/>
      <c r="AF75" s="38"/>
    </row>
    <row r="76" spans="1:32" ht="15.75" x14ac:dyDescent="0.25">
      <c r="A76" s="17">
        <v>43983</v>
      </c>
      <c r="B76" s="18">
        <f>+B12*$AA12+B28*$AA28+B44*$AA44+B60*$AA60</f>
        <v>255.54140999999998</v>
      </c>
      <c r="C76" s="18">
        <f>+C12*$AA12+C28*$AA28+C44*$AA44+C60*$AA60</f>
        <v>221.30174</v>
      </c>
      <c r="D76" s="18">
        <f>+D12*$AA12+D28*$AA28+D44*$AA44+D60*$AA60</f>
        <v>200.41452999999998</v>
      </c>
      <c r="E76" s="18">
        <f>+E12*$AA12+E28*$AA28+E44*$AA44+E60*$AA60</f>
        <v>193.67504</v>
      </c>
      <c r="F76" s="18">
        <f>+F12*$AA12+F28*$AA28+F44*$AA44+F60*$AA60</f>
        <v>204.21694000000002</v>
      </c>
      <c r="G76" s="18">
        <f>+G12*$AA12+G28*$AA28+G44*$AA44+G60*$AA60</f>
        <v>189.02970000000002</v>
      </c>
      <c r="H76" s="18">
        <f>+H12*$AA12+H28*$AA28+H44*$AA44+H60*$AA60</f>
        <v>122.20053000000001</v>
      </c>
      <c r="I76" s="18">
        <f>+I12*$AA12+I28*$AA28+I44*$AA44+I60*$AA60</f>
        <v>194.97244999999998</v>
      </c>
      <c r="J76" s="18">
        <f>+J12*$AA12+J28*$AA28+J44*$AA44+J60*$AA60</f>
        <v>244.43588</v>
      </c>
      <c r="K76" s="18">
        <f>+K12*$AA12+K28*$AA28+K44*$AA44+K60*$AA60</f>
        <v>307.42929000000004</v>
      </c>
      <c r="L76" s="18">
        <f>+L12*$AA12+L28*$AA28+L44*$AA44+L60*$AA60</f>
        <v>355.19579000000004</v>
      </c>
      <c r="M76" s="18">
        <f>+M12*$AA12+M28*$AA28+M44*$AA44+M60*$AA60</f>
        <v>386.83979000000005</v>
      </c>
      <c r="N76" s="18">
        <f>+N12*$AA12+N28*$AA28+N44*$AA44+N60*$AA60</f>
        <v>394.14199000000002</v>
      </c>
      <c r="O76" s="18">
        <f>+O12*$AA12+O28*$AA28+O44*$AA44+O60*$AA60</f>
        <v>393.34698999999995</v>
      </c>
      <c r="P76" s="18">
        <f>+P12*$AA12+P28*$AA28+P44*$AA44+P60*$AA60</f>
        <v>403.76134000000008</v>
      </c>
      <c r="Q76" s="18">
        <f>+Q12*$AA12+Q28*$AA28+Q44*$AA44+Q60*$AA60</f>
        <v>392.94502</v>
      </c>
      <c r="R76" s="18">
        <f>+R12*$AA12+R28*$AA28+R44*$AA44+R60*$AA60</f>
        <v>381.58207000000004</v>
      </c>
      <c r="S76" s="18">
        <f>+S12*$AA12+S28*$AA28+S44*$AA44+S60*$AA60</f>
        <v>359.16462999999999</v>
      </c>
      <c r="T76" s="18">
        <f>+T12*$AA12+T28*$AA28+T44*$AA44+T60*$AA60</f>
        <v>494.79611999999997</v>
      </c>
      <c r="U76" s="18">
        <f>+U12*$AA12+U28*$AA28+U44*$AA44+U60*$AA60</f>
        <v>499.34771999999998</v>
      </c>
      <c r="V76" s="18">
        <f>+V12*$AA12+V28*$AA28+V44*$AA44+V60*$AA60</f>
        <v>482.58200999999997</v>
      </c>
      <c r="W76" s="18">
        <f>+W12*$AA12+W28*$AA28+W44*$AA44+W60*$AA60</f>
        <v>452.41897</v>
      </c>
      <c r="X76" s="18">
        <f>+X12*$AA12+X28*$AA28+X44*$AA44+X60*$AA60</f>
        <v>391.68907000000002</v>
      </c>
      <c r="Y76" s="18">
        <f>+Y12*$AA12+Y28*$AA28+Y44*$AA44+Y60*$AA60</f>
        <v>315.89290000000005</v>
      </c>
      <c r="Z76" s="19">
        <f t="shared" si="9"/>
        <v>7836.9219200000007</v>
      </c>
      <c r="AA76" s="20">
        <v>30</v>
      </c>
      <c r="AB76" s="21">
        <f>+AB12+AB28+AB44+AB60</f>
        <v>7836.9219199999998</v>
      </c>
      <c r="AC76" s="8">
        <f t="shared" si="8"/>
        <v>0</v>
      </c>
      <c r="AD76" s="8"/>
      <c r="AE76" s="37"/>
      <c r="AF76" s="38"/>
    </row>
    <row r="77" spans="1:32" ht="15.75" x14ac:dyDescent="0.25">
      <c r="A77" s="17">
        <v>44013</v>
      </c>
      <c r="B77" s="18">
        <f>+B13*$AA13+B29*$AA29+B45*$AA45+B61*$AA61</f>
        <v>262.22519</v>
      </c>
      <c r="C77" s="18">
        <f>+C13*$AA13+C29*$AA29+C45*$AA45+C61*$AA61</f>
        <v>232.14091999999999</v>
      </c>
      <c r="D77" s="18">
        <f>+D13*$AA13+D29*$AA29+D45*$AA45+D61*$AA61</f>
        <v>214.92424</v>
      </c>
      <c r="E77" s="18">
        <f>+E13*$AA13+E29*$AA29+E45*$AA45+E61*$AA61</f>
        <v>208.98497000000003</v>
      </c>
      <c r="F77" s="18">
        <f>+F13*$AA13+F29*$AA29+F45*$AA45+F61*$AA61</f>
        <v>224.5273</v>
      </c>
      <c r="G77" s="18">
        <f>+G13*$AA13+G29*$AA29+G45*$AA45+G61*$AA61</f>
        <v>228.41432000000003</v>
      </c>
      <c r="H77" s="18">
        <f>+H13*$AA13+H29*$AA29+H45*$AA45+H61*$AA61</f>
        <v>148.51768999999999</v>
      </c>
      <c r="I77" s="18">
        <f>+I13*$AA13+I29*$AA29+I45*$AA45+I61*$AA61</f>
        <v>207.64229999999998</v>
      </c>
      <c r="J77" s="18">
        <f>+J13*$AA13+J29*$AA29+J45*$AA45+J61*$AA61</f>
        <v>278.99175000000002</v>
      </c>
      <c r="K77" s="18">
        <f>+K13*$AA13+K29*$AA29+K45*$AA45+K61*$AA61</f>
        <v>345.90521999999999</v>
      </c>
      <c r="L77" s="18">
        <f>+L13*$AA13+L29*$AA29+L45*$AA45+L61*$AA61</f>
        <v>400.08489999999995</v>
      </c>
      <c r="M77" s="18">
        <f>+M13*$AA13+M29*$AA29+M45*$AA45+M61*$AA61</f>
        <v>416.99263999999999</v>
      </c>
      <c r="N77" s="18">
        <f>+N13*$AA13+N29*$AA29+N45*$AA45+N61*$AA61</f>
        <v>398.78348000000011</v>
      </c>
      <c r="O77" s="18">
        <f>+O13*$AA13+O29*$AA29+O45*$AA45+O61*$AA61</f>
        <v>382.08349000000004</v>
      </c>
      <c r="P77" s="18">
        <f>+P13*$AA13+P29*$AA29+P45*$AA45+P61*$AA61</f>
        <v>411.31295999999998</v>
      </c>
      <c r="Q77" s="18">
        <f>+Q13*$AA13+Q29*$AA29+Q45*$AA45+Q61*$AA61</f>
        <v>425.58168000000001</v>
      </c>
      <c r="R77" s="18">
        <f>+R13*$AA13+R29*$AA29+R45*$AA45+R61*$AA61</f>
        <v>426.81201000000004</v>
      </c>
      <c r="S77" s="18">
        <f>+S13*$AA13+S29*$AA29+S45*$AA45+S61*$AA61</f>
        <v>408.90616999999997</v>
      </c>
      <c r="T77" s="18">
        <f>+T13*$AA13+T29*$AA29+T45*$AA45+T61*$AA61</f>
        <v>514.32785999999999</v>
      </c>
      <c r="U77" s="18">
        <f>+U13*$AA13+U29*$AA29+U45*$AA45+U61*$AA61</f>
        <v>524.19254999999998</v>
      </c>
      <c r="V77" s="18">
        <f>+V13*$AA13+V29*$AA29+V45*$AA45+V61*$AA61</f>
        <v>505.51818999999995</v>
      </c>
      <c r="W77" s="18">
        <f>+W13*$AA13+W29*$AA29+W45*$AA45+W61*$AA61</f>
        <v>474.14585999999997</v>
      </c>
      <c r="X77" s="18">
        <f>+X13*$AA13+X29*$AA29+X45*$AA45+X61*$AA61</f>
        <v>402.39884999999998</v>
      </c>
      <c r="Y77" s="18">
        <f>+Y13*$AA13+Y29*$AA29+Y45*$AA45+Y61*$AA61</f>
        <v>323.18283999999994</v>
      </c>
      <c r="Z77" s="19">
        <f t="shared" si="9"/>
        <v>8366.5973799999992</v>
      </c>
      <c r="AA77" s="20">
        <v>31</v>
      </c>
      <c r="AB77" s="21">
        <f>+AB13+AB29+AB45+AB61</f>
        <v>8366.5973800000011</v>
      </c>
      <c r="AC77" s="8">
        <f t="shared" si="8"/>
        <v>0</v>
      </c>
      <c r="AD77" s="8"/>
      <c r="AE77" s="37"/>
      <c r="AF77" s="38"/>
    </row>
    <row r="78" spans="1:32" ht="15.75" x14ac:dyDescent="0.25">
      <c r="A78" s="17">
        <v>44044</v>
      </c>
      <c r="B78" s="18">
        <f>+B14*$AA14+B30*$AA30+B46*$AA46+B62*$AA62</f>
        <v>281.60318000000001</v>
      </c>
      <c r="C78" s="18">
        <f>+C14*$AA14+C30*$AA30+C46*$AA46+C62*$AA62</f>
        <v>247.05504999999999</v>
      </c>
      <c r="D78" s="18">
        <f>+D14*$AA14+D30*$AA30+D46*$AA46+D62*$AA62</f>
        <v>227.17495</v>
      </c>
      <c r="E78" s="18">
        <f>+E14*$AA14+E30*$AA30+E46*$AA46+E62*$AA62</f>
        <v>217.41409000000002</v>
      </c>
      <c r="F78" s="18">
        <f>+F14*$AA14+F30*$AA30+F46*$AA46+F62*$AA62</f>
        <v>229.67517000000004</v>
      </c>
      <c r="G78" s="18">
        <f>+G14*$AA14+G30*$AA30+G46*$AA46+G62*$AA62</f>
        <v>239.71242000000001</v>
      </c>
      <c r="H78" s="18">
        <f>+H14*$AA14+H30*$AA30+H46*$AA46+H62*$AA62</f>
        <v>139.58002000000002</v>
      </c>
      <c r="I78" s="18">
        <f>+I14*$AA14+I30*$AA30+I46*$AA46+I62*$AA62</f>
        <v>196.17843999999999</v>
      </c>
      <c r="J78" s="18">
        <f>+J14*$AA14+J30*$AA30+J46*$AA46+J62*$AA62</f>
        <v>276.40855999999997</v>
      </c>
      <c r="K78" s="18">
        <f>+K14*$AA14+K30*$AA30+K46*$AA46+K62*$AA62</f>
        <v>349.07465999999999</v>
      </c>
      <c r="L78" s="18">
        <f>+L14*$AA14+L30*$AA30+L46*$AA46+L62*$AA62</f>
        <v>385.43878999999998</v>
      </c>
      <c r="M78" s="18">
        <f>+M14*$AA14+M30*$AA30+M46*$AA46+M62*$AA62</f>
        <v>421.29295000000002</v>
      </c>
      <c r="N78" s="18">
        <f>+N14*$AA14+N30*$AA30+N46*$AA46+N62*$AA62</f>
        <v>412.06911000000008</v>
      </c>
      <c r="O78" s="18">
        <f>+O14*$AA14+O30*$AA30+O46*$AA46+O62*$AA62</f>
        <v>399.68240000000003</v>
      </c>
      <c r="P78" s="18">
        <f>+P14*$AA14+P30*$AA30+P46*$AA46+P62*$AA62</f>
        <v>416.47624999999999</v>
      </c>
      <c r="Q78" s="18">
        <f>+Q14*$AA14+Q30*$AA30+Q46*$AA46+Q62*$AA62</f>
        <v>414.47224000000006</v>
      </c>
      <c r="R78" s="18">
        <f>+R14*$AA14+R30*$AA30+R46*$AA46+R62*$AA62</f>
        <v>413.12103000000002</v>
      </c>
      <c r="S78" s="18">
        <f>+S14*$AA14+S30*$AA30+S46*$AA46+S62*$AA62</f>
        <v>419.64963</v>
      </c>
      <c r="T78" s="18">
        <f>+T14*$AA14+T30*$AA30+T46*$AA46+T62*$AA62</f>
        <v>536.73325999999997</v>
      </c>
      <c r="U78" s="18">
        <f>+U14*$AA14+U30*$AA30+U46*$AA46+U62*$AA62</f>
        <v>547.62834999999995</v>
      </c>
      <c r="V78" s="18">
        <f>+V14*$AA14+V30*$AA30+V46*$AA46+V62*$AA62</f>
        <v>524.58445000000006</v>
      </c>
      <c r="W78" s="18">
        <f>+W14*$AA14+W30*$AA30+W46*$AA46+W62*$AA62</f>
        <v>489.84057999999999</v>
      </c>
      <c r="X78" s="18">
        <f>+X14*$AA14+X30*$AA30+X46*$AA46+X62*$AA62</f>
        <v>420.80842999999999</v>
      </c>
      <c r="Y78" s="18">
        <f>+Y14*$AA14+Y30*$AA30+Y46*$AA46+Y62*$AA62</f>
        <v>339.56884000000002</v>
      </c>
      <c r="Z78" s="19">
        <f t="shared" si="9"/>
        <v>8545.2428500000005</v>
      </c>
      <c r="AA78" s="20">
        <v>31</v>
      </c>
      <c r="AB78" s="21">
        <f>+AB14+AB30+AB46+AB62</f>
        <v>8545.2428500000005</v>
      </c>
      <c r="AC78" s="8">
        <f t="shared" si="8"/>
        <v>0</v>
      </c>
      <c r="AD78" s="8"/>
      <c r="AE78" s="37"/>
      <c r="AF78" s="38"/>
    </row>
    <row r="79" spans="1:32" ht="15.75" x14ac:dyDescent="0.25">
      <c r="A79" s="17">
        <v>44075</v>
      </c>
      <c r="B79" s="18">
        <f>+B15*$AA15+B31*$AA31+B47*$AA47+B63*$AA63</f>
        <v>296.56207999999998</v>
      </c>
      <c r="C79" s="18">
        <f>+C15*$AA15+C31*$AA31+C47*$AA47+C63*$AA63</f>
        <v>262.54393999999996</v>
      </c>
      <c r="D79" s="18">
        <f>+D15*$AA15+D31*$AA31+D47*$AA47+D63*$AA63</f>
        <v>244.99202</v>
      </c>
      <c r="E79" s="18">
        <f>+E15*$AA15+E31*$AA31+E47*$AA47+E63*$AA63</f>
        <v>237.56487999999999</v>
      </c>
      <c r="F79" s="18">
        <f>+F15*$AA15+F31*$AA31+F47*$AA47+F63*$AA63</f>
        <v>253.93596000000002</v>
      </c>
      <c r="G79" s="18">
        <f>+G15*$AA15+G31*$AA31+G47*$AA47+G63*$AA63</f>
        <v>266.26916</v>
      </c>
      <c r="H79" s="18">
        <f>+H15*$AA15+H31*$AA31+H47*$AA47+H63*$AA63</f>
        <v>206.42641999999998</v>
      </c>
      <c r="I79" s="18">
        <f>+I15*$AA15+I31*$AA31+I47*$AA47+I63*$AA63</f>
        <v>263.45483999999999</v>
      </c>
      <c r="J79" s="18">
        <f>+J15*$AA15+J31*$AA31+J47*$AA47+J63*$AA63</f>
        <v>334.91357999999997</v>
      </c>
      <c r="K79" s="18">
        <f>+K15*$AA15+K31*$AA31+K47*$AA47+K63*$AA63</f>
        <v>396.05732</v>
      </c>
      <c r="L79" s="18">
        <f>+L15*$AA15+L31*$AA31+L47*$AA47+L63*$AA63</f>
        <v>456.62511999999998</v>
      </c>
      <c r="M79" s="18">
        <f>+M15*$AA15+M31*$AA31+M47*$AA47+M63*$AA63</f>
        <v>484.39872000000003</v>
      </c>
      <c r="N79" s="18">
        <f>+N15*$AA15+N31*$AA31+N47*$AA47+N63*$AA63</f>
        <v>466.77324000000004</v>
      </c>
      <c r="O79" s="18">
        <f>+O15*$AA15+O31*$AA31+O47*$AA47+O63*$AA63</f>
        <v>461.46665999999993</v>
      </c>
      <c r="P79" s="18">
        <f>+P15*$AA15+P31*$AA31+P47*$AA47+P63*$AA63</f>
        <v>490.21299999999997</v>
      </c>
      <c r="Q79" s="18">
        <f>+Q15*$AA15+Q31*$AA31+Q47*$AA47+Q63*$AA63</f>
        <v>484.17054000000002</v>
      </c>
      <c r="R79" s="18">
        <f>+R15*$AA15+R31*$AA31+R47*$AA47+R63*$AA63</f>
        <v>483.00160000000005</v>
      </c>
      <c r="S79" s="18">
        <f>+S15*$AA15+S31*$AA31+S47*$AA47+S63*$AA63</f>
        <v>460.29118</v>
      </c>
      <c r="T79" s="18">
        <f>+T15*$AA15+T31*$AA31+T47*$AA47+T63*$AA63</f>
        <v>611.96883999999989</v>
      </c>
      <c r="U79" s="18">
        <f>+U15*$AA15+U31*$AA31+U47*$AA47+U63*$AA63</f>
        <v>604.86486000000002</v>
      </c>
      <c r="V79" s="18">
        <f>+V15*$AA15+V31*$AA31+V47*$AA47+V63*$AA63</f>
        <v>570.22912000000008</v>
      </c>
      <c r="W79" s="18">
        <f>+W15*$AA15+W31*$AA31+W47*$AA47+W63*$AA63</f>
        <v>529.82464000000004</v>
      </c>
      <c r="X79" s="18">
        <f>+X15*$AA15+X31*$AA31+X47*$AA47+X63*$AA63</f>
        <v>451.45963999999998</v>
      </c>
      <c r="Y79" s="18">
        <f>+Y15*$AA15+Y31*$AA31+Y47*$AA47+Y63*$AA63</f>
        <v>357.59658000000002</v>
      </c>
      <c r="Z79" s="19">
        <f t="shared" si="9"/>
        <v>9675.6039399999991</v>
      </c>
      <c r="AA79" s="20">
        <v>30</v>
      </c>
      <c r="AB79" s="21">
        <f>+AB15+AB31+AB47+AB63</f>
        <v>9675.6039399999991</v>
      </c>
      <c r="AC79" s="8">
        <f t="shared" si="8"/>
        <v>0</v>
      </c>
      <c r="AD79" s="8"/>
      <c r="AE79" s="37"/>
      <c r="AF79" s="38"/>
    </row>
    <row r="80" spans="1:32" ht="15.75" x14ac:dyDescent="0.25">
      <c r="A80" s="17">
        <v>44105</v>
      </c>
      <c r="B80" s="18">
        <f>+B16*$AA16+B32*$AA32+B48*$AA48+B64*$AA64</f>
        <v>338.57201000000003</v>
      </c>
      <c r="C80" s="18">
        <f>+C16*$AA16+C32*$AA32+C48*$AA48+C64*$AA64</f>
        <v>301.49900000000002</v>
      </c>
      <c r="D80" s="18">
        <f>+D16*$AA16+D32*$AA32+D48*$AA48+D64*$AA64</f>
        <v>281.41263000000004</v>
      </c>
      <c r="E80" s="18">
        <f>+E16*$AA16+E32*$AA32+E48*$AA48+E64*$AA64</f>
        <v>274.02440999999999</v>
      </c>
      <c r="F80" s="18">
        <f>+F16*$AA16+F32*$AA32+F48*$AA48+F64*$AA64</f>
        <v>290.05791999999997</v>
      </c>
      <c r="G80" s="18">
        <f>+G16*$AA16+G32*$AA32+G48*$AA48+G64*$AA64</f>
        <v>286.97682000000003</v>
      </c>
      <c r="H80" s="18">
        <f>+H16*$AA16+H32*$AA32+H48*$AA48+H64*$AA64</f>
        <v>234.30710999999999</v>
      </c>
      <c r="I80" s="18">
        <f>+I16*$AA16+I32*$AA32+I48*$AA48+I64*$AA64</f>
        <v>316.36267000000004</v>
      </c>
      <c r="J80" s="18">
        <f>+J16*$AA16+J32*$AA32+J48*$AA48+J64*$AA64</f>
        <v>405.05784999999997</v>
      </c>
      <c r="K80" s="18">
        <f>+K16*$AA16+K32*$AA32+K48*$AA48+K64*$AA64</f>
        <v>458.29584999999997</v>
      </c>
      <c r="L80" s="18">
        <f>+L16*$AA16+L32*$AA32+L48*$AA48+L64*$AA64</f>
        <v>510.96510000000001</v>
      </c>
      <c r="M80" s="18">
        <f>+M16*$AA16+M32*$AA32+M48*$AA48+M64*$AA64</f>
        <v>545.46162000000004</v>
      </c>
      <c r="N80" s="18">
        <f>+N16*$AA16+N32*$AA32+N48*$AA48+N64*$AA64</f>
        <v>526.48794999999996</v>
      </c>
      <c r="O80" s="18">
        <f>+O16*$AA16+O32*$AA32+O48*$AA48+O64*$AA64</f>
        <v>527.20988</v>
      </c>
      <c r="P80" s="18">
        <f>+P16*$AA16+P32*$AA32+P48*$AA48+P64*$AA64</f>
        <v>550.89405999999997</v>
      </c>
      <c r="Q80" s="18">
        <f>+Q16*$AA16+Q32*$AA32+Q48*$AA48+Q64*$AA64</f>
        <v>546.94458999999995</v>
      </c>
      <c r="R80" s="18">
        <f>+R16*$AA16+R32*$AA32+R48*$AA48+R64*$AA64</f>
        <v>524.48426000000006</v>
      </c>
      <c r="S80" s="18">
        <f>+S16*$AA16+S32*$AA32+S48*$AA48+S64*$AA64</f>
        <v>520.38274000000001</v>
      </c>
      <c r="T80" s="18">
        <f>+T16*$AA16+T32*$AA32+T48*$AA48+T64*$AA64</f>
        <v>677.69431999999983</v>
      </c>
      <c r="U80" s="18">
        <f>+U16*$AA16+U32*$AA32+U48*$AA48+U64*$AA64</f>
        <v>660.57525999999996</v>
      </c>
      <c r="V80" s="18">
        <f>+V16*$AA16+V32*$AA32+V48*$AA48+V64*$AA64</f>
        <v>635.4833900000001</v>
      </c>
      <c r="W80" s="18">
        <f>+W16*$AA16+W32*$AA32+W48*$AA48+W64*$AA64</f>
        <v>591.05221000000006</v>
      </c>
      <c r="X80" s="18">
        <f>+X16*$AA16+X32*$AA32+X48*$AA48+X64*$AA64</f>
        <v>506.16275999999999</v>
      </c>
      <c r="Y80" s="18">
        <f>+Y16*$AA16+Y32*$AA32+Y48*$AA48+Y64*$AA64</f>
        <v>408.87491</v>
      </c>
      <c r="Z80" s="19">
        <f t="shared" si="9"/>
        <v>10919.239319999999</v>
      </c>
      <c r="AA80" s="20">
        <v>31</v>
      </c>
      <c r="AB80" s="21">
        <f>+AB16+AB32+AB48+AB64</f>
        <v>10919.239320000001</v>
      </c>
      <c r="AC80" s="8">
        <f t="shared" si="8"/>
        <v>0</v>
      </c>
      <c r="AD80" s="8"/>
      <c r="AE80" s="37"/>
      <c r="AF80" s="38"/>
    </row>
    <row r="81" spans="1:32" ht="15.75" x14ac:dyDescent="0.25">
      <c r="A81" s="17">
        <v>44136</v>
      </c>
      <c r="B81" s="18">
        <f>+B17*$AA17+B33*$AA33+B49*$AA49+B65*$AA65</f>
        <v>344.27047000000005</v>
      </c>
      <c r="C81" s="18">
        <f>+C17*$AA17+C33*$AA33+C49*$AA49+C65*$AA65</f>
        <v>307.38979999999998</v>
      </c>
      <c r="D81" s="18">
        <f>+D17*$AA17+D33*$AA33+D49*$AA49+D65*$AA65</f>
        <v>286.69835999999998</v>
      </c>
      <c r="E81" s="18">
        <f>+E17*$AA17+E33*$AA33+E49*$AA49+E65*$AA65</f>
        <v>277.08518000000004</v>
      </c>
      <c r="F81" s="18">
        <f>+F17*$AA17+F33*$AA33+F49*$AA49+F65*$AA65</f>
        <v>293.62885999999997</v>
      </c>
      <c r="G81" s="18">
        <f>+G17*$AA17+G33*$AA33+G49*$AA49+G65*$AA65</f>
        <v>274.33195999999998</v>
      </c>
      <c r="H81" s="18">
        <f>+H17*$AA17+H33*$AA33+H49*$AA49+H65*$AA65</f>
        <v>222.93210999999999</v>
      </c>
      <c r="I81" s="18">
        <f>+I17*$AA17+I33*$AA33+I49*$AA49+I65*$AA65</f>
        <v>310.76206999999999</v>
      </c>
      <c r="J81" s="18">
        <f>+J17*$AA17+J33*$AA33+J49*$AA49+J65*$AA65</f>
        <v>379.58384999999998</v>
      </c>
      <c r="K81" s="18">
        <f>+K17*$AA17+K33*$AA33+K49*$AA49+K65*$AA65</f>
        <v>453.154</v>
      </c>
      <c r="L81" s="18">
        <f>+L17*$AA17+L33*$AA33+L49*$AA49+L65*$AA65</f>
        <v>515.37360999999999</v>
      </c>
      <c r="M81" s="18">
        <f>+M17*$AA17+M33*$AA33+M49*$AA49+M65*$AA65</f>
        <v>543.76646000000005</v>
      </c>
      <c r="N81" s="18">
        <f>+N17*$AA17+N33*$AA33+N49*$AA49+N65*$AA65</f>
        <v>539.99725999999998</v>
      </c>
      <c r="O81" s="18">
        <f>+O17*$AA17+O33*$AA33+O49*$AA49+O65*$AA65</f>
        <v>529.35280999999998</v>
      </c>
      <c r="P81" s="18">
        <f>+P17*$AA17+P33*$AA33+P49*$AA49+P65*$AA65</f>
        <v>532.36424</v>
      </c>
      <c r="Q81" s="18">
        <f>+Q17*$AA17+Q33*$AA33+Q49*$AA49+Q65*$AA65</f>
        <v>534.42874000000006</v>
      </c>
      <c r="R81" s="18">
        <f>+R17*$AA17+R33*$AA33+R49*$AA49+R65*$AA65</f>
        <v>515.67475000000002</v>
      </c>
      <c r="S81" s="18">
        <f>+S17*$AA17+S33*$AA33+S49*$AA49+S65*$AA65</f>
        <v>525.79521</v>
      </c>
      <c r="T81" s="18">
        <f>+T17*$AA17+T33*$AA33+T49*$AA49+T65*$AA65</f>
        <v>675.92021</v>
      </c>
      <c r="U81" s="18">
        <f>+U17*$AA17+U33*$AA33+U49*$AA49+U65*$AA65</f>
        <v>661.39003000000002</v>
      </c>
      <c r="V81" s="18">
        <f>+V17*$AA17+V33*$AA33+V49*$AA49+V65*$AA65</f>
        <v>642.53206999999998</v>
      </c>
      <c r="W81" s="18">
        <f>+W17*$AA17+W33*$AA33+W49*$AA49+W65*$AA65</f>
        <v>599.88499999999999</v>
      </c>
      <c r="X81" s="18">
        <f>+X17*$AA17+X33*$AA33+X49*$AA49+X65*$AA65</f>
        <v>512.60748999999998</v>
      </c>
      <c r="Y81" s="18">
        <f>+Y17*$AA17+Y33*$AA33+Y49*$AA49+Y65*$AA65</f>
        <v>412.22738999999996</v>
      </c>
      <c r="Z81" s="19">
        <f t="shared" si="9"/>
        <v>10891.151930000002</v>
      </c>
      <c r="AA81" s="20">
        <v>30</v>
      </c>
      <c r="AB81" s="21">
        <f>+AB17+AB33+AB49+AB65</f>
        <v>10891.15193</v>
      </c>
      <c r="AC81" s="8">
        <f t="shared" si="8"/>
        <v>0</v>
      </c>
      <c r="AD81" s="8"/>
      <c r="AE81" s="37"/>
      <c r="AF81" s="38"/>
    </row>
    <row r="82" spans="1:32" ht="16.5" thickBot="1" x14ac:dyDescent="0.3">
      <c r="A82" s="22">
        <v>44166</v>
      </c>
      <c r="B82" s="23">
        <f>+B18*$AA18+B34*$AA34+B50*$AA50+B66*$AA66</f>
        <v>461.00731999999999</v>
      </c>
      <c r="C82" s="23">
        <f>+C18*$AA18+C34*$AA34+C50*$AA50+C66*$AA66</f>
        <v>405.47755999999998</v>
      </c>
      <c r="D82" s="23">
        <f>+D18*$AA18+D34*$AA34+D50*$AA50+D66*$AA66</f>
        <v>374.34550999999999</v>
      </c>
      <c r="E82" s="23">
        <f>+E18*$AA18+E34*$AA34+E50*$AA50+E66*$AA66</f>
        <v>360.43569000000002</v>
      </c>
      <c r="F82" s="23">
        <f>+F18*$AA18+F34*$AA34+F50*$AA50+F66*$AA66</f>
        <v>372.84888999999998</v>
      </c>
      <c r="G82" s="23">
        <f>+G18*$AA18+G34*$AA34+G50*$AA50+G66*$AA66</f>
        <v>372.34331000000003</v>
      </c>
      <c r="H82" s="23">
        <f>+H18*$AA18+H34*$AA34+H50*$AA50+H66*$AA66</f>
        <v>409.87179999999995</v>
      </c>
      <c r="I82" s="23">
        <f>+I18*$AA18+I34*$AA34+I50*$AA50+I66*$AA66</f>
        <v>504.33884</v>
      </c>
      <c r="J82" s="23">
        <f>+J18*$AA18+J34*$AA34+J50*$AA50+J66*$AA66</f>
        <v>617.22586999999999</v>
      </c>
      <c r="K82" s="23">
        <f>+K18*$AA18+K34*$AA34+K50*$AA50+K66*$AA66</f>
        <v>701.77107000000001</v>
      </c>
      <c r="L82" s="23">
        <f>+L18*$AA18+L34*$AA34+L50*$AA50+L66*$AA66</f>
        <v>760.19366999999988</v>
      </c>
      <c r="M82" s="23">
        <f>+M18*$AA18+M34*$AA34+M50*$AA50+M66*$AA66</f>
        <v>809.59688999999992</v>
      </c>
      <c r="N82" s="23">
        <f>+N18*$AA18+N34*$AA34+N50*$AA50+N66*$AA66</f>
        <v>805.15968999999996</v>
      </c>
      <c r="O82" s="23">
        <f>+O18*$AA18+O34*$AA34+O50*$AA50+O66*$AA66</f>
        <v>802.96663000000001</v>
      </c>
      <c r="P82" s="23">
        <f>+P18*$AA18+P34*$AA34+P50*$AA50+P66*$AA66</f>
        <v>810.76936999999998</v>
      </c>
      <c r="Q82" s="23">
        <f>+Q18*$AA18+Q34*$AA34+Q50*$AA50+Q66*$AA66</f>
        <v>799.76450999999997</v>
      </c>
      <c r="R82" s="23">
        <f>+R18*$AA18+R34*$AA34+R50*$AA50+R66*$AA66</f>
        <v>771.28797999999995</v>
      </c>
      <c r="S82" s="23">
        <f>+S18*$AA18+S34*$AA34+S50*$AA50+S66*$AA66</f>
        <v>751.88620999999989</v>
      </c>
      <c r="T82" s="23">
        <f>+T18*$AA18+T34*$AA34+T50*$AA50+T66*$AA66</f>
        <v>847.55902999999989</v>
      </c>
      <c r="U82" s="23">
        <f>+U18*$AA18+U34*$AA34+U50*$AA50+U66*$AA66</f>
        <v>847.00845000000004</v>
      </c>
      <c r="V82" s="23">
        <f>+V18*$AA18+V34*$AA34+V50*$AA50+V66*$AA66</f>
        <v>813.30597</v>
      </c>
      <c r="W82" s="23">
        <f>+W18*$AA18+W34*$AA34+W50*$AA50+W66*$AA66</f>
        <v>767.50341000000003</v>
      </c>
      <c r="X82" s="23">
        <f>+X18*$AA18+X34*$AA34+X50*$AA50+X66*$AA66</f>
        <v>668.75351000000012</v>
      </c>
      <c r="Y82" s="23">
        <f>+Y18*$AA18+Y34*$AA34+Y50*$AA50+Y66*$AA66</f>
        <v>549.47825</v>
      </c>
      <c r="Z82" s="24">
        <f t="shared" si="9"/>
        <v>15384.899429999999</v>
      </c>
      <c r="AA82" s="25">
        <v>31</v>
      </c>
      <c r="AB82" s="26">
        <f>+AB18+AB34+AB50+AB66</f>
        <v>15384.899430000001</v>
      </c>
      <c r="AC82" s="8">
        <f t="shared" si="8"/>
        <v>0</v>
      </c>
      <c r="AD82" s="8"/>
      <c r="AE82" s="37"/>
      <c r="AF82" s="38"/>
    </row>
  </sheetData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 Requeridas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D. Caicedo Aristizabal</dc:creator>
  <cp:lastModifiedBy>Juan D. Caicedo Aristizabal</cp:lastModifiedBy>
  <cp:lastPrinted>2019-08-21T00:32:17Z</cp:lastPrinted>
  <dcterms:created xsi:type="dcterms:W3CDTF">2019-08-21T00:26:07Z</dcterms:created>
  <dcterms:modified xsi:type="dcterms:W3CDTF">2019-09-16T16:36:35Z</dcterms:modified>
</cp:coreProperties>
</file>